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rbrown\Downloads\"/>
    </mc:Choice>
  </mc:AlternateContent>
  <xr:revisionPtr revIDLastSave="0" documentId="13_ncr:1_{D1221528-E7C6-4C80-AEC2-3F77C8112D2C}" xr6:coauthVersionLast="45" xr6:coauthVersionMax="45" xr10:uidLastSave="{00000000-0000-0000-0000-000000000000}"/>
  <bookViews>
    <workbookView xWindow="-120" yWindow="-120" windowWidth="29040" windowHeight="17640" xr2:uid="{00000000-000D-0000-FFFF-FFFF00000000}"/>
  </bookViews>
  <sheets>
    <sheet name="Twelve-month cash flow" sheetId="1" r:id="rId1"/>
    <sheet name="Amortization Loan Tool" sheetId="2" r:id="rId2"/>
    <sheet name="Instructions" sheetId="3" r:id="rId3"/>
  </sheets>
  <definedNames>
    <definedName name="_xlnm.Print_Titles" localSheetId="0">'Twelve-month cash flow'!$3:$3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72" i="2" l="1"/>
  <c r="G372" i="2"/>
  <c r="F372" i="2"/>
  <c r="E372" i="2"/>
  <c r="B372" i="2"/>
  <c r="K371" i="2"/>
  <c r="G371" i="2"/>
  <c r="F371" i="2"/>
  <c r="E371" i="2"/>
  <c r="B371" i="2"/>
  <c r="K370" i="2"/>
  <c r="G370" i="2"/>
  <c r="F370" i="2"/>
  <c r="E370" i="2"/>
  <c r="B370" i="2"/>
  <c r="K369" i="2"/>
  <c r="G369" i="2"/>
  <c r="F369" i="2"/>
  <c r="E369" i="2"/>
  <c r="B369" i="2"/>
  <c r="K368" i="2"/>
  <c r="G368" i="2"/>
  <c r="F368" i="2"/>
  <c r="E368" i="2"/>
  <c r="B368" i="2"/>
  <c r="K367" i="2"/>
  <c r="G367" i="2"/>
  <c r="F367" i="2"/>
  <c r="E367" i="2"/>
  <c r="B367" i="2"/>
  <c r="K366" i="2"/>
  <c r="G366" i="2"/>
  <c r="F366" i="2"/>
  <c r="E366" i="2"/>
  <c r="B366" i="2"/>
  <c r="K365" i="2"/>
  <c r="G365" i="2"/>
  <c r="F365" i="2"/>
  <c r="E365" i="2"/>
  <c r="B365" i="2"/>
  <c r="K364" i="2"/>
  <c r="G364" i="2"/>
  <c r="F364" i="2"/>
  <c r="E364" i="2"/>
  <c r="B364" i="2"/>
  <c r="K363" i="2"/>
  <c r="G363" i="2"/>
  <c r="F363" i="2"/>
  <c r="E363" i="2"/>
  <c r="B363" i="2"/>
  <c r="K362" i="2"/>
  <c r="G362" i="2"/>
  <c r="F362" i="2"/>
  <c r="E362" i="2"/>
  <c r="B362" i="2"/>
  <c r="K361" i="2"/>
  <c r="G361" i="2"/>
  <c r="F361" i="2"/>
  <c r="E361" i="2"/>
  <c r="B361" i="2"/>
  <c r="K360" i="2"/>
  <c r="G360" i="2"/>
  <c r="F360" i="2"/>
  <c r="E360" i="2"/>
  <c r="B360" i="2"/>
  <c r="K359" i="2"/>
  <c r="G359" i="2"/>
  <c r="F359" i="2"/>
  <c r="E359" i="2"/>
  <c r="B359" i="2"/>
  <c r="K358" i="2"/>
  <c r="G358" i="2"/>
  <c r="F358" i="2"/>
  <c r="E358" i="2"/>
  <c r="B358" i="2"/>
  <c r="K357" i="2"/>
  <c r="G357" i="2"/>
  <c r="F357" i="2"/>
  <c r="E357" i="2"/>
  <c r="B357" i="2"/>
  <c r="K356" i="2"/>
  <c r="G356" i="2"/>
  <c r="F356" i="2"/>
  <c r="E356" i="2"/>
  <c r="B356" i="2"/>
  <c r="K355" i="2"/>
  <c r="G355" i="2"/>
  <c r="F355" i="2"/>
  <c r="E355" i="2"/>
  <c r="B355" i="2"/>
  <c r="K354" i="2"/>
  <c r="G354" i="2"/>
  <c r="F354" i="2"/>
  <c r="E354" i="2"/>
  <c r="B354" i="2"/>
  <c r="K353" i="2"/>
  <c r="G353" i="2"/>
  <c r="F353" i="2"/>
  <c r="E353" i="2"/>
  <c r="B353" i="2"/>
  <c r="K352" i="2"/>
  <c r="G352" i="2"/>
  <c r="F352" i="2"/>
  <c r="E352" i="2"/>
  <c r="B352" i="2"/>
  <c r="K351" i="2"/>
  <c r="G351" i="2"/>
  <c r="F351" i="2"/>
  <c r="E351" i="2"/>
  <c r="B351" i="2"/>
  <c r="K350" i="2"/>
  <c r="G350" i="2"/>
  <c r="F350" i="2"/>
  <c r="E350" i="2"/>
  <c r="B350" i="2"/>
  <c r="K349" i="2"/>
  <c r="G349" i="2"/>
  <c r="F349" i="2"/>
  <c r="E349" i="2"/>
  <c r="B349" i="2"/>
  <c r="K348" i="2"/>
  <c r="G348" i="2"/>
  <c r="F348" i="2"/>
  <c r="E348" i="2"/>
  <c r="B348" i="2"/>
  <c r="K347" i="2"/>
  <c r="G347" i="2"/>
  <c r="F347" i="2"/>
  <c r="E347" i="2"/>
  <c r="B347" i="2"/>
  <c r="K346" i="2"/>
  <c r="G346" i="2"/>
  <c r="F346" i="2"/>
  <c r="E346" i="2"/>
  <c r="B346" i="2"/>
  <c r="K345" i="2"/>
  <c r="G345" i="2"/>
  <c r="F345" i="2"/>
  <c r="E345" i="2"/>
  <c r="B345" i="2"/>
  <c r="K344" i="2"/>
  <c r="G344" i="2"/>
  <c r="F344" i="2"/>
  <c r="E344" i="2"/>
  <c r="B344" i="2"/>
  <c r="K343" i="2"/>
  <c r="G343" i="2"/>
  <c r="F343" i="2"/>
  <c r="E343" i="2"/>
  <c r="B343" i="2"/>
  <c r="K342" i="2"/>
  <c r="G342" i="2"/>
  <c r="F342" i="2"/>
  <c r="E342" i="2"/>
  <c r="B342" i="2"/>
  <c r="K341" i="2"/>
  <c r="G341" i="2"/>
  <c r="F341" i="2"/>
  <c r="E341" i="2"/>
  <c r="B341" i="2"/>
  <c r="K340" i="2"/>
  <c r="G340" i="2"/>
  <c r="F340" i="2"/>
  <c r="E340" i="2"/>
  <c r="B340" i="2"/>
  <c r="K339" i="2"/>
  <c r="G339" i="2"/>
  <c r="F339" i="2"/>
  <c r="E339" i="2"/>
  <c r="B339" i="2"/>
  <c r="K338" i="2"/>
  <c r="G338" i="2"/>
  <c r="F338" i="2"/>
  <c r="E338" i="2"/>
  <c r="B338" i="2"/>
  <c r="K337" i="2"/>
  <c r="G337" i="2"/>
  <c r="F337" i="2"/>
  <c r="E337" i="2"/>
  <c r="B337" i="2"/>
  <c r="K336" i="2"/>
  <c r="G336" i="2"/>
  <c r="F336" i="2"/>
  <c r="E336" i="2"/>
  <c r="B336" i="2"/>
  <c r="K335" i="2"/>
  <c r="G335" i="2"/>
  <c r="F335" i="2"/>
  <c r="E335" i="2"/>
  <c r="B335" i="2"/>
  <c r="K334" i="2"/>
  <c r="G334" i="2"/>
  <c r="F334" i="2"/>
  <c r="E334" i="2"/>
  <c r="B334" i="2"/>
  <c r="K333" i="2"/>
  <c r="G333" i="2"/>
  <c r="F333" i="2"/>
  <c r="E333" i="2"/>
  <c r="B333" i="2"/>
  <c r="K332" i="2"/>
  <c r="G332" i="2"/>
  <c r="F332" i="2"/>
  <c r="E332" i="2"/>
  <c r="B332" i="2"/>
  <c r="K331" i="2"/>
  <c r="G331" i="2"/>
  <c r="F331" i="2"/>
  <c r="E331" i="2"/>
  <c r="B331" i="2"/>
  <c r="K330" i="2"/>
  <c r="G330" i="2"/>
  <c r="F330" i="2"/>
  <c r="E330" i="2"/>
  <c r="B330" i="2"/>
  <c r="K329" i="2"/>
  <c r="G329" i="2"/>
  <c r="F329" i="2"/>
  <c r="E329" i="2"/>
  <c r="B329" i="2"/>
  <c r="K328" i="2"/>
  <c r="G328" i="2"/>
  <c r="F328" i="2"/>
  <c r="E328" i="2"/>
  <c r="B328" i="2"/>
  <c r="K327" i="2"/>
  <c r="G327" i="2"/>
  <c r="F327" i="2"/>
  <c r="E327" i="2"/>
  <c r="B327" i="2"/>
  <c r="K326" i="2"/>
  <c r="G326" i="2"/>
  <c r="F326" i="2"/>
  <c r="E326" i="2"/>
  <c r="B326" i="2"/>
  <c r="K325" i="2"/>
  <c r="G325" i="2"/>
  <c r="F325" i="2"/>
  <c r="E325" i="2"/>
  <c r="B325" i="2"/>
  <c r="K324" i="2"/>
  <c r="G324" i="2"/>
  <c r="F324" i="2"/>
  <c r="E324" i="2"/>
  <c r="B324" i="2"/>
  <c r="K323" i="2"/>
  <c r="G323" i="2"/>
  <c r="F323" i="2"/>
  <c r="E323" i="2"/>
  <c r="B323" i="2"/>
  <c r="K322" i="2"/>
  <c r="G322" i="2"/>
  <c r="F322" i="2"/>
  <c r="E322" i="2"/>
  <c r="B322" i="2"/>
  <c r="K321" i="2"/>
  <c r="G321" i="2"/>
  <c r="F321" i="2"/>
  <c r="E321" i="2"/>
  <c r="B321" i="2"/>
  <c r="K320" i="2"/>
  <c r="G320" i="2"/>
  <c r="F320" i="2"/>
  <c r="E320" i="2"/>
  <c r="B320" i="2"/>
  <c r="K319" i="2"/>
  <c r="G319" i="2"/>
  <c r="F319" i="2"/>
  <c r="E319" i="2"/>
  <c r="B319" i="2"/>
  <c r="K318" i="2"/>
  <c r="G318" i="2"/>
  <c r="F318" i="2"/>
  <c r="E318" i="2"/>
  <c r="B318" i="2"/>
  <c r="K317" i="2"/>
  <c r="G317" i="2"/>
  <c r="F317" i="2"/>
  <c r="E317" i="2"/>
  <c r="B317" i="2"/>
  <c r="K316" i="2"/>
  <c r="G316" i="2"/>
  <c r="F316" i="2"/>
  <c r="E316" i="2"/>
  <c r="B316" i="2"/>
  <c r="K315" i="2"/>
  <c r="G315" i="2"/>
  <c r="F315" i="2"/>
  <c r="E315" i="2"/>
  <c r="B315" i="2"/>
  <c r="K314" i="2"/>
  <c r="G314" i="2"/>
  <c r="F314" i="2"/>
  <c r="E314" i="2"/>
  <c r="B314" i="2"/>
  <c r="K313" i="2"/>
  <c r="G313" i="2"/>
  <c r="F313" i="2"/>
  <c r="E313" i="2"/>
  <c r="B313" i="2"/>
  <c r="K312" i="2"/>
  <c r="G312" i="2"/>
  <c r="F312" i="2"/>
  <c r="E312" i="2"/>
  <c r="B312" i="2"/>
  <c r="K311" i="2"/>
  <c r="G311" i="2"/>
  <c r="F311" i="2"/>
  <c r="E311" i="2"/>
  <c r="B311" i="2"/>
  <c r="K310" i="2"/>
  <c r="G310" i="2"/>
  <c r="F310" i="2"/>
  <c r="E310" i="2"/>
  <c r="B310" i="2"/>
  <c r="K309" i="2"/>
  <c r="G309" i="2"/>
  <c r="F309" i="2"/>
  <c r="E309" i="2"/>
  <c r="B309" i="2"/>
  <c r="K308" i="2"/>
  <c r="G308" i="2"/>
  <c r="F308" i="2"/>
  <c r="E308" i="2"/>
  <c r="B308" i="2"/>
  <c r="K307" i="2"/>
  <c r="G307" i="2"/>
  <c r="F307" i="2"/>
  <c r="E307" i="2"/>
  <c r="B307" i="2"/>
  <c r="K306" i="2"/>
  <c r="G306" i="2"/>
  <c r="F306" i="2"/>
  <c r="E306" i="2"/>
  <c r="B306" i="2"/>
  <c r="K305" i="2"/>
  <c r="G305" i="2"/>
  <c r="F305" i="2"/>
  <c r="E305" i="2"/>
  <c r="B305" i="2"/>
  <c r="K304" i="2"/>
  <c r="G304" i="2"/>
  <c r="F304" i="2"/>
  <c r="E304" i="2"/>
  <c r="B304" i="2"/>
  <c r="K303" i="2"/>
  <c r="G303" i="2"/>
  <c r="F303" i="2"/>
  <c r="E303" i="2"/>
  <c r="B303" i="2"/>
  <c r="K302" i="2"/>
  <c r="G302" i="2"/>
  <c r="F302" i="2"/>
  <c r="E302" i="2"/>
  <c r="B302" i="2"/>
  <c r="K301" i="2"/>
  <c r="G301" i="2"/>
  <c r="F301" i="2"/>
  <c r="E301" i="2"/>
  <c r="B301" i="2"/>
  <c r="K300" i="2"/>
  <c r="G300" i="2"/>
  <c r="F300" i="2"/>
  <c r="E300" i="2"/>
  <c r="B300" i="2"/>
  <c r="K299" i="2"/>
  <c r="G299" i="2"/>
  <c r="F299" i="2"/>
  <c r="E299" i="2"/>
  <c r="B299" i="2"/>
  <c r="K298" i="2"/>
  <c r="G298" i="2"/>
  <c r="F298" i="2"/>
  <c r="E298" i="2"/>
  <c r="B298" i="2"/>
  <c r="K297" i="2"/>
  <c r="G297" i="2"/>
  <c r="F297" i="2"/>
  <c r="E297" i="2"/>
  <c r="B297" i="2"/>
  <c r="K296" i="2"/>
  <c r="G296" i="2"/>
  <c r="F296" i="2"/>
  <c r="E296" i="2"/>
  <c r="B296" i="2"/>
  <c r="K295" i="2"/>
  <c r="G295" i="2"/>
  <c r="F295" i="2"/>
  <c r="E295" i="2"/>
  <c r="B295" i="2"/>
  <c r="K294" i="2"/>
  <c r="G294" i="2"/>
  <c r="F294" i="2"/>
  <c r="E294" i="2"/>
  <c r="B294" i="2"/>
  <c r="K293" i="2"/>
  <c r="G293" i="2"/>
  <c r="F293" i="2"/>
  <c r="E293" i="2"/>
  <c r="B293" i="2"/>
  <c r="K292" i="2"/>
  <c r="G292" i="2"/>
  <c r="F292" i="2"/>
  <c r="E292" i="2"/>
  <c r="B292" i="2"/>
  <c r="K291" i="2"/>
  <c r="G291" i="2"/>
  <c r="F291" i="2"/>
  <c r="E291" i="2"/>
  <c r="B291" i="2"/>
  <c r="K290" i="2"/>
  <c r="G290" i="2"/>
  <c r="F290" i="2"/>
  <c r="E290" i="2"/>
  <c r="B290" i="2"/>
  <c r="K289" i="2"/>
  <c r="G289" i="2"/>
  <c r="F289" i="2"/>
  <c r="E289" i="2"/>
  <c r="B289" i="2"/>
  <c r="K288" i="2"/>
  <c r="G288" i="2"/>
  <c r="F288" i="2"/>
  <c r="E288" i="2"/>
  <c r="B288" i="2"/>
  <c r="K287" i="2"/>
  <c r="G287" i="2"/>
  <c r="F287" i="2"/>
  <c r="E287" i="2"/>
  <c r="B287" i="2"/>
  <c r="K286" i="2"/>
  <c r="G286" i="2"/>
  <c r="F286" i="2"/>
  <c r="E286" i="2"/>
  <c r="B286" i="2"/>
  <c r="K285" i="2"/>
  <c r="G285" i="2"/>
  <c r="F285" i="2"/>
  <c r="E285" i="2"/>
  <c r="B285" i="2"/>
  <c r="K284" i="2"/>
  <c r="G284" i="2"/>
  <c r="F284" i="2"/>
  <c r="E284" i="2"/>
  <c r="B284" i="2"/>
  <c r="K283" i="2"/>
  <c r="G283" i="2"/>
  <c r="F283" i="2"/>
  <c r="E283" i="2"/>
  <c r="B283" i="2"/>
  <c r="K282" i="2"/>
  <c r="G282" i="2"/>
  <c r="F282" i="2"/>
  <c r="E282" i="2"/>
  <c r="B282" i="2"/>
  <c r="K281" i="2"/>
  <c r="G281" i="2"/>
  <c r="F281" i="2"/>
  <c r="E281" i="2"/>
  <c r="B281" i="2"/>
  <c r="K280" i="2"/>
  <c r="G280" i="2"/>
  <c r="F280" i="2"/>
  <c r="E280" i="2"/>
  <c r="B280" i="2"/>
  <c r="K279" i="2"/>
  <c r="G279" i="2"/>
  <c r="F279" i="2"/>
  <c r="E279" i="2"/>
  <c r="B279" i="2"/>
  <c r="K278" i="2"/>
  <c r="G278" i="2"/>
  <c r="F278" i="2"/>
  <c r="E278" i="2"/>
  <c r="B278" i="2"/>
  <c r="K277" i="2"/>
  <c r="G277" i="2"/>
  <c r="F277" i="2"/>
  <c r="E277" i="2"/>
  <c r="B277" i="2"/>
  <c r="K276" i="2"/>
  <c r="G276" i="2"/>
  <c r="F276" i="2"/>
  <c r="E276" i="2"/>
  <c r="B276" i="2"/>
  <c r="K275" i="2"/>
  <c r="G275" i="2"/>
  <c r="F275" i="2"/>
  <c r="E275" i="2"/>
  <c r="B275" i="2"/>
  <c r="K274" i="2"/>
  <c r="G274" i="2"/>
  <c r="F274" i="2"/>
  <c r="E274" i="2"/>
  <c r="B274" i="2"/>
  <c r="K273" i="2"/>
  <c r="G273" i="2"/>
  <c r="F273" i="2"/>
  <c r="E273" i="2"/>
  <c r="B273" i="2"/>
  <c r="K272" i="2"/>
  <c r="G272" i="2"/>
  <c r="F272" i="2"/>
  <c r="E272" i="2"/>
  <c r="B272" i="2"/>
  <c r="K271" i="2"/>
  <c r="G271" i="2"/>
  <c r="F271" i="2"/>
  <c r="E271" i="2"/>
  <c r="B271" i="2"/>
  <c r="K270" i="2"/>
  <c r="G270" i="2"/>
  <c r="F270" i="2"/>
  <c r="E270" i="2"/>
  <c r="B270" i="2"/>
  <c r="K269" i="2"/>
  <c r="G269" i="2"/>
  <c r="F269" i="2"/>
  <c r="E269" i="2"/>
  <c r="B269" i="2"/>
  <c r="K268" i="2"/>
  <c r="G268" i="2"/>
  <c r="F268" i="2"/>
  <c r="E268" i="2"/>
  <c r="B268" i="2"/>
  <c r="K267" i="2"/>
  <c r="G267" i="2"/>
  <c r="F267" i="2"/>
  <c r="E267" i="2"/>
  <c r="B267" i="2"/>
  <c r="K266" i="2"/>
  <c r="G266" i="2"/>
  <c r="F266" i="2"/>
  <c r="E266" i="2"/>
  <c r="B266" i="2"/>
  <c r="K265" i="2"/>
  <c r="G265" i="2"/>
  <c r="F265" i="2"/>
  <c r="E265" i="2"/>
  <c r="B265" i="2"/>
  <c r="K264" i="2"/>
  <c r="G264" i="2"/>
  <c r="F264" i="2"/>
  <c r="E264" i="2"/>
  <c r="B264" i="2"/>
  <c r="K263" i="2"/>
  <c r="G263" i="2"/>
  <c r="F263" i="2"/>
  <c r="E263" i="2"/>
  <c r="B263" i="2"/>
  <c r="K262" i="2"/>
  <c r="G262" i="2"/>
  <c r="F262" i="2"/>
  <c r="E262" i="2"/>
  <c r="B262" i="2"/>
  <c r="K261" i="2"/>
  <c r="G261" i="2"/>
  <c r="F261" i="2"/>
  <c r="E261" i="2"/>
  <c r="B261" i="2"/>
  <c r="K260" i="2"/>
  <c r="G260" i="2"/>
  <c r="F260" i="2"/>
  <c r="E260" i="2"/>
  <c r="B260" i="2"/>
  <c r="K259" i="2"/>
  <c r="G259" i="2"/>
  <c r="F259" i="2"/>
  <c r="E259" i="2"/>
  <c r="B259" i="2"/>
  <c r="K258" i="2"/>
  <c r="G258" i="2"/>
  <c r="F258" i="2"/>
  <c r="E258" i="2"/>
  <c r="B258" i="2"/>
  <c r="K257" i="2"/>
  <c r="G257" i="2"/>
  <c r="F257" i="2"/>
  <c r="E257" i="2"/>
  <c r="B257" i="2"/>
  <c r="K256" i="2"/>
  <c r="G256" i="2"/>
  <c r="F256" i="2"/>
  <c r="E256" i="2"/>
  <c r="B256" i="2"/>
  <c r="K255" i="2"/>
  <c r="G255" i="2"/>
  <c r="F255" i="2"/>
  <c r="E255" i="2"/>
  <c r="B255" i="2"/>
  <c r="K254" i="2"/>
  <c r="G254" i="2"/>
  <c r="F254" i="2"/>
  <c r="E254" i="2"/>
  <c r="B254" i="2"/>
  <c r="K253" i="2"/>
  <c r="G253" i="2"/>
  <c r="F253" i="2"/>
  <c r="E253" i="2"/>
  <c r="B253" i="2"/>
  <c r="K252" i="2"/>
  <c r="G252" i="2"/>
  <c r="F252" i="2"/>
  <c r="E252" i="2"/>
  <c r="B252" i="2"/>
  <c r="K251" i="2"/>
  <c r="G251" i="2"/>
  <c r="F251" i="2"/>
  <c r="E251" i="2"/>
  <c r="B251" i="2"/>
  <c r="K250" i="2"/>
  <c r="G250" i="2"/>
  <c r="F250" i="2"/>
  <c r="E250" i="2"/>
  <c r="B250" i="2"/>
  <c r="K249" i="2"/>
  <c r="G249" i="2"/>
  <c r="F249" i="2"/>
  <c r="E249" i="2"/>
  <c r="B249" i="2"/>
  <c r="K248" i="2"/>
  <c r="G248" i="2"/>
  <c r="F248" i="2"/>
  <c r="E248" i="2"/>
  <c r="B248" i="2"/>
  <c r="K247" i="2"/>
  <c r="G247" i="2"/>
  <c r="F247" i="2"/>
  <c r="E247" i="2"/>
  <c r="B247" i="2"/>
  <c r="K246" i="2"/>
  <c r="G246" i="2"/>
  <c r="F246" i="2"/>
  <c r="E246" i="2"/>
  <c r="B246" i="2"/>
  <c r="K245" i="2"/>
  <c r="G245" i="2"/>
  <c r="F245" i="2"/>
  <c r="E245" i="2"/>
  <c r="B245" i="2"/>
  <c r="K244" i="2"/>
  <c r="G244" i="2"/>
  <c r="F244" i="2"/>
  <c r="E244" i="2"/>
  <c r="B244" i="2"/>
  <c r="K243" i="2"/>
  <c r="G243" i="2"/>
  <c r="F243" i="2"/>
  <c r="E243" i="2"/>
  <c r="B243" i="2"/>
  <c r="K242" i="2"/>
  <c r="G242" i="2"/>
  <c r="F242" i="2"/>
  <c r="E242" i="2"/>
  <c r="B242" i="2"/>
  <c r="K241" i="2"/>
  <c r="G241" i="2"/>
  <c r="F241" i="2"/>
  <c r="E241" i="2"/>
  <c r="B241" i="2"/>
  <c r="K240" i="2"/>
  <c r="G240" i="2"/>
  <c r="F240" i="2"/>
  <c r="E240" i="2"/>
  <c r="B240" i="2"/>
  <c r="K239" i="2"/>
  <c r="G239" i="2"/>
  <c r="F239" i="2"/>
  <c r="E239" i="2"/>
  <c r="B239" i="2"/>
  <c r="K238" i="2"/>
  <c r="G238" i="2"/>
  <c r="F238" i="2"/>
  <c r="E238" i="2"/>
  <c r="B238" i="2"/>
  <c r="K237" i="2"/>
  <c r="G237" i="2"/>
  <c r="F237" i="2"/>
  <c r="E237" i="2"/>
  <c r="B237" i="2"/>
  <c r="K236" i="2"/>
  <c r="G236" i="2"/>
  <c r="F236" i="2"/>
  <c r="E236" i="2"/>
  <c r="B236" i="2"/>
  <c r="K235" i="2"/>
  <c r="G235" i="2"/>
  <c r="F235" i="2"/>
  <c r="E235" i="2"/>
  <c r="B235" i="2"/>
  <c r="K234" i="2"/>
  <c r="G234" i="2"/>
  <c r="F234" i="2"/>
  <c r="E234" i="2"/>
  <c r="B234" i="2"/>
  <c r="K233" i="2"/>
  <c r="G233" i="2"/>
  <c r="F233" i="2"/>
  <c r="E233" i="2"/>
  <c r="B233" i="2"/>
  <c r="K232" i="2"/>
  <c r="G232" i="2"/>
  <c r="F232" i="2"/>
  <c r="E232" i="2"/>
  <c r="B232" i="2"/>
  <c r="K231" i="2"/>
  <c r="G231" i="2"/>
  <c r="F231" i="2"/>
  <c r="E231" i="2"/>
  <c r="B231" i="2"/>
  <c r="K230" i="2"/>
  <c r="G230" i="2"/>
  <c r="F230" i="2"/>
  <c r="E230" i="2"/>
  <c r="B230" i="2"/>
  <c r="K229" i="2"/>
  <c r="G229" i="2"/>
  <c r="F229" i="2"/>
  <c r="E229" i="2"/>
  <c r="B229" i="2"/>
  <c r="K228" i="2"/>
  <c r="G228" i="2"/>
  <c r="F228" i="2"/>
  <c r="E228" i="2"/>
  <c r="B228" i="2"/>
  <c r="K227" i="2"/>
  <c r="G227" i="2"/>
  <c r="F227" i="2"/>
  <c r="E227" i="2"/>
  <c r="B227" i="2"/>
  <c r="K226" i="2"/>
  <c r="G226" i="2"/>
  <c r="F226" i="2"/>
  <c r="E226" i="2"/>
  <c r="B226" i="2"/>
  <c r="K225" i="2"/>
  <c r="G225" i="2"/>
  <c r="F225" i="2"/>
  <c r="E225" i="2"/>
  <c r="B225" i="2"/>
  <c r="K224" i="2"/>
  <c r="G224" i="2"/>
  <c r="F224" i="2"/>
  <c r="E224" i="2"/>
  <c r="B224" i="2"/>
  <c r="K223" i="2"/>
  <c r="G223" i="2"/>
  <c r="F223" i="2"/>
  <c r="E223" i="2"/>
  <c r="B223" i="2"/>
  <c r="K222" i="2"/>
  <c r="G222" i="2"/>
  <c r="F222" i="2"/>
  <c r="E222" i="2"/>
  <c r="B222" i="2"/>
  <c r="K221" i="2"/>
  <c r="G221" i="2"/>
  <c r="F221" i="2"/>
  <c r="E221" i="2"/>
  <c r="B221" i="2"/>
  <c r="K220" i="2"/>
  <c r="G220" i="2"/>
  <c r="F220" i="2"/>
  <c r="E220" i="2"/>
  <c r="B220" i="2"/>
  <c r="K219" i="2"/>
  <c r="G219" i="2"/>
  <c r="F219" i="2"/>
  <c r="E219" i="2"/>
  <c r="B219" i="2"/>
  <c r="K218" i="2"/>
  <c r="G218" i="2"/>
  <c r="F218" i="2"/>
  <c r="E218" i="2"/>
  <c r="B218" i="2"/>
  <c r="K217" i="2"/>
  <c r="G217" i="2"/>
  <c r="F217" i="2"/>
  <c r="E217" i="2"/>
  <c r="B217" i="2"/>
  <c r="K216" i="2"/>
  <c r="G216" i="2"/>
  <c r="F216" i="2"/>
  <c r="E216" i="2"/>
  <c r="B216" i="2"/>
  <c r="K215" i="2"/>
  <c r="G215" i="2"/>
  <c r="F215" i="2"/>
  <c r="E215" i="2"/>
  <c r="B215" i="2"/>
  <c r="K214" i="2"/>
  <c r="G214" i="2"/>
  <c r="F214" i="2"/>
  <c r="E214" i="2"/>
  <c r="B214" i="2"/>
  <c r="K213" i="2"/>
  <c r="G213" i="2"/>
  <c r="F213" i="2"/>
  <c r="E213" i="2"/>
  <c r="B213" i="2"/>
  <c r="K212" i="2"/>
  <c r="G212" i="2"/>
  <c r="F212" i="2"/>
  <c r="E212" i="2"/>
  <c r="B212" i="2"/>
  <c r="K211" i="2"/>
  <c r="G211" i="2"/>
  <c r="F211" i="2"/>
  <c r="E211" i="2"/>
  <c r="B211" i="2"/>
  <c r="K210" i="2"/>
  <c r="G210" i="2"/>
  <c r="F210" i="2"/>
  <c r="E210" i="2"/>
  <c r="B210" i="2"/>
  <c r="K209" i="2"/>
  <c r="G209" i="2"/>
  <c r="F209" i="2"/>
  <c r="E209" i="2"/>
  <c r="B209" i="2"/>
  <c r="K208" i="2"/>
  <c r="G208" i="2"/>
  <c r="F208" i="2"/>
  <c r="E208" i="2"/>
  <c r="B208" i="2"/>
  <c r="K207" i="2"/>
  <c r="G207" i="2"/>
  <c r="F207" i="2"/>
  <c r="E207" i="2"/>
  <c r="B207" i="2"/>
  <c r="K206" i="2"/>
  <c r="G206" i="2"/>
  <c r="F206" i="2"/>
  <c r="E206" i="2"/>
  <c r="B206" i="2"/>
  <c r="K205" i="2"/>
  <c r="G205" i="2"/>
  <c r="F205" i="2"/>
  <c r="E205" i="2"/>
  <c r="B205" i="2"/>
  <c r="K204" i="2"/>
  <c r="G204" i="2"/>
  <c r="F204" i="2"/>
  <c r="E204" i="2"/>
  <c r="B204" i="2"/>
  <c r="K203" i="2"/>
  <c r="G203" i="2"/>
  <c r="F203" i="2"/>
  <c r="E203" i="2"/>
  <c r="B203" i="2"/>
  <c r="K202" i="2"/>
  <c r="G202" i="2"/>
  <c r="F202" i="2"/>
  <c r="E202" i="2"/>
  <c r="B202" i="2"/>
  <c r="K201" i="2"/>
  <c r="G201" i="2"/>
  <c r="F201" i="2"/>
  <c r="E201" i="2"/>
  <c r="B201" i="2"/>
  <c r="K200" i="2"/>
  <c r="G200" i="2"/>
  <c r="F200" i="2"/>
  <c r="E200" i="2"/>
  <c r="B200" i="2"/>
  <c r="K199" i="2"/>
  <c r="G199" i="2"/>
  <c r="F199" i="2"/>
  <c r="E199" i="2"/>
  <c r="B199" i="2"/>
  <c r="K198" i="2"/>
  <c r="G198" i="2"/>
  <c r="F198" i="2"/>
  <c r="E198" i="2"/>
  <c r="B198" i="2"/>
  <c r="K197" i="2"/>
  <c r="G197" i="2"/>
  <c r="F197" i="2"/>
  <c r="E197" i="2"/>
  <c r="B197" i="2"/>
  <c r="K196" i="2"/>
  <c r="G196" i="2"/>
  <c r="F196" i="2"/>
  <c r="E196" i="2"/>
  <c r="B196" i="2"/>
  <c r="K195" i="2"/>
  <c r="G195" i="2"/>
  <c r="F195" i="2"/>
  <c r="E195" i="2"/>
  <c r="B195" i="2"/>
  <c r="K194" i="2"/>
  <c r="G194" i="2"/>
  <c r="F194" i="2"/>
  <c r="E194" i="2"/>
  <c r="B194" i="2"/>
  <c r="K193" i="2"/>
  <c r="G193" i="2"/>
  <c r="F193" i="2"/>
  <c r="E193" i="2"/>
  <c r="B193" i="2"/>
  <c r="K192" i="2"/>
  <c r="G192" i="2"/>
  <c r="F192" i="2"/>
  <c r="E192" i="2"/>
  <c r="B192" i="2"/>
  <c r="K191" i="2"/>
  <c r="G191" i="2"/>
  <c r="F191" i="2"/>
  <c r="E191" i="2"/>
  <c r="B191" i="2"/>
  <c r="K190" i="2"/>
  <c r="G190" i="2"/>
  <c r="F190" i="2"/>
  <c r="E190" i="2"/>
  <c r="B190" i="2"/>
  <c r="K189" i="2"/>
  <c r="G189" i="2"/>
  <c r="F189" i="2"/>
  <c r="E189" i="2"/>
  <c r="B189" i="2"/>
  <c r="K188" i="2"/>
  <c r="G188" i="2"/>
  <c r="F188" i="2"/>
  <c r="E188" i="2"/>
  <c r="B188" i="2"/>
  <c r="K187" i="2"/>
  <c r="G187" i="2"/>
  <c r="F187" i="2"/>
  <c r="E187" i="2"/>
  <c r="B187" i="2"/>
  <c r="K186" i="2"/>
  <c r="G186" i="2"/>
  <c r="F186" i="2"/>
  <c r="E186" i="2"/>
  <c r="B186" i="2"/>
  <c r="K185" i="2"/>
  <c r="G185" i="2"/>
  <c r="F185" i="2"/>
  <c r="E185" i="2"/>
  <c r="B185" i="2"/>
  <c r="K184" i="2"/>
  <c r="G184" i="2"/>
  <c r="F184" i="2"/>
  <c r="E184" i="2"/>
  <c r="B184" i="2"/>
  <c r="K183" i="2"/>
  <c r="G183" i="2"/>
  <c r="F183" i="2"/>
  <c r="E183" i="2"/>
  <c r="B183" i="2"/>
  <c r="K182" i="2"/>
  <c r="G182" i="2"/>
  <c r="F182" i="2"/>
  <c r="E182" i="2"/>
  <c r="B182" i="2"/>
  <c r="K181" i="2"/>
  <c r="G181" i="2"/>
  <c r="F181" i="2"/>
  <c r="E181" i="2"/>
  <c r="B181" i="2"/>
  <c r="K180" i="2"/>
  <c r="G180" i="2"/>
  <c r="F180" i="2"/>
  <c r="E180" i="2"/>
  <c r="B180" i="2"/>
  <c r="K179" i="2"/>
  <c r="G179" i="2"/>
  <c r="F179" i="2"/>
  <c r="E179" i="2"/>
  <c r="B179" i="2"/>
  <c r="K178" i="2"/>
  <c r="G178" i="2"/>
  <c r="F178" i="2"/>
  <c r="E178" i="2"/>
  <c r="B178" i="2"/>
  <c r="K177" i="2"/>
  <c r="G177" i="2"/>
  <c r="F177" i="2"/>
  <c r="E177" i="2"/>
  <c r="B177" i="2"/>
  <c r="K176" i="2"/>
  <c r="G176" i="2"/>
  <c r="F176" i="2"/>
  <c r="E176" i="2"/>
  <c r="B176" i="2"/>
  <c r="K175" i="2"/>
  <c r="G175" i="2"/>
  <c r="F175" i="2"/>
  <c r="E175" i="2"/>
  <c r="B175" i="2"/>
  <c r="K174" i="2"/>
  <c r="G174" i="2"/>
  <c r="F174" i="2"/>
  <c r="E174" i="2"/>
  <c r="B174" i="2"/>
  <c r="K173" i="2"/>
  <c r="G173" i="2"/>
  <c r="F173" i="2"/>
  <c r="E173" i="2"/>
  <c r="B173" i="2"/>
  <c r="K172" i="2"/>
  <c r="G172" i="2"/>
  <c r="F172" i="2"/>
  <c r="E172" i="2"/>
  <c r="B172" i="2"/>
  <c r="K171" i="2"/>
  <c r="G171" i="2"/>
  <c r="F171" i="2"/>
  <c r="E171" i="2"/>
  <c r="B171" i="2"/>
  <c r="K170" i="2"/>
  <c r="G170" i="2"/>
  <c r="F170" i="2"/>
  <c r="E170" i="2"/>
  <c r="B170" i="2"/>
  <c r="K169" i="2"/>
  <c r="G169" i="2"/>
  <c r="F169" i="2"/>
  <c r="E169" i="2"/>
  <c r="B169" i="2"/>
  <c r="K168" i="2"/>
  <c r="G168" i="2"/>
  <c r="F168" i="2"/>
  <c r="E168" i="2"/>
  <c r="B168" i="2"/>
  <c r="K167" i="2"/>
  <c r="G167" i="2"/>
  <c r="F167" i="2"/>
  <c r="E167" i="2"/>
  <c r="B167" i="2"/>
  <c r="K166" i="2"/>
  <c r="G166" i="2"/>
  <c r="F166" i="2"/>
  <c r="E166" i="2"/>
  <c r="B166" i="2"/>
  <c r="K165" i="2"/>
  <c r="G165" i="2"/>
  <c r="F165" i="2"/>
  <c r="E165" i="2"/>
  <c r="B165" i="2"/>
  <c r="K164" i="2"/>
  <c r="G164" i="2"/>
  <c r="F164" i="2"/>
  <c r="E164" i="2"/>
  <c r="B164" i="2"/>
  <c r="K163" i="2"/>
  <c r="G163" i="2"/>
  <c r="F163" i="2"/>
  <c r="E163" i="2"/>
  <c r="B163" i="2"/>
  <c r="K162" i="2"/>
  <c r="G162" i="2"/>
  <c r="F162" i="2"/>
  <c r="E162" i="2"/>
  <c r="B162" i="2"/>
  <c r="K161" i="2"/>
  <c r="G161" i="2"/>
  <c r="F161" i="2"/>
  <c r="E161" i="2"/>
  <c r="B161" i="2"/>
  <c r="K160" i="2"/>
  <c r="G160" i="2"/>
  <c r="F160" i="2"/>
  <c r="E160" i="2"/>
  <c r="B160" i="2"/>
  <c r="K159" i="2"/>
  <c r="G159" i="2"/>
  <c r="F159" i="2"/>
  <c r="E159" i="2"/>
  <c r="B159" i="2"/>
  <c r="K158" i="2"/>
  <c r="G158" i="2"/>
  <c r="F158" i="2"/>
  <c r="E158" i="2"/>
  <c r="B158" i="2"/>
  <c r="K157" i="2"/>
  <c r="G157" i="2"/>
  <c r="F157" i="2"/>
  <c r="E157" i="2"/>
  <c r="B157" i="2"/>
  <c r="K156" i="2"/>
  <c r="G156" i="2"/>
  <c r="F156" i="2"/>
  <c r="E156" i="2"/>
  <c r="B156" i="2"/>
  <c r="K155" i="2"/>
  <c r="G155" i="2"/>
  <c r="F155" i="2"/>
  <c r="E155" i="2"/>
  <c r="B155" i="2"/>
  <c r="K154" i="2"/>
  <c r="G154" i="2"/>
  <c r="F154" i="2"/>
  <c r="E154" i="2"/>
  <c r="B154" i="2"/>
  <c r="K153" i="2"/>
  <c r="G153" i="2"/>
  <c r="F153" i="2"/>
  <c r="E153" i="2"/>
  <c r="B153" i="2"/>
  <c r="K152" i="2"/>
  <c r="G152" i="2"/>
  <c r="F152" i="2"/>
  <c r="E152" i="2"/>
  <c r="B152" i="2"/>
  <c r="K151" i="2"/>
  <c r="G151" i="2"/>
  <c r="F151" i="2"/>
  <c r="E151" i="2"/>
  <c r="B151" i="2"/>
  <c r="K150" i="2"/>
  <c r="G150" i="2"/>
  <c r="F150" i="2"/>
  <c r="E150" i="2"/>
  <c r="B150" i="2"/>
  <c r="K149" i="2"/>
  <c r="G149" i="2"/>
  <c r="F149" i="2"/>
  <c r="E149" i="2"/>
  <c r="B149" i="2"/>
  <c r="K148" i="2"/>
  <c r="G148" i="2"/>
  <c r="F148" i="2"/>
  <c r="E148" i="2"/>
  <c r="B148" i="2"/>
  <c r="K147" i="2"/>
  <c r="G147" i="2"/>
  <c r="F147" i="2"/>
  <c r="E147" i="2"/>
  <c r="B147" i="2"/>
  <c r="K146" i="2"/>
  <c r="G146" i="2"/>
  <c r="F146" i="2"/>
  <c r="E146" i="2"/>
  <c r="B146" i="2"/>
  <c r="K145" i="2"/>
  <c r="G145" i="2"/>
  <c r="F145" i="2"/>
  <c r="E145" i="2"/>
  <c r="B145" i="2"/>
  <c r="K144" i="2"/>
  <c r="G144" i="2"/>
  <c r="F144" i="2"/>
  <c r="E144" i="2"/>
  <c r="B144" i="2"/>
  <c r="K143" i="2"/>
  <c r="G143" i="2"/>
  <c r="F143" i="2"/>
  <c r="E143" i="2"/>
  <c r="B143" i="2"/>
  <c r="K142" i="2"/>
  <c r="G142" i="2"/>
  <c r="F142" i="2"/>
  <c r="E142" i="2"/>
  <c r="B142" i="2"/>
  <c r="K141" i="2"/>
  <c r="G141" i="2"/>
  <c r="F141" i="2"/>
  <c r="E141" i="2"/>
  <c r="B141" i="2"/>
  <c r="K140" i="2"/>
  <c r="G140" i="2"/>
  <c r="F140" i="2"/>
  <c r="E140" i="2"/>
  <c r="B140" i="2"/>
  <c r="K139" i="2"/>
  <c r="G139" i="2"/>
  <c r="F139" i="2"/>
  <c r="E139" i="2"/>
  <c r="B139" i="2"/>
  <c r="K138" i="2"/>
  <c r="G138" i="2"/>
  <c r="F138" i="2"/>
  <c r="E138" i="2"/>
  <c r="B138" i="2"/>
  <c r="K137" i="2"/>
  <c r="G137" i="2"/>
  <c r="F137" i="2"/>
  <c r="E137" i="2"/>
  <c r="B137" i="2"/>
  <c r="K136" i="2"/>
  <c r="G136" i="2"/>
  <c r="F136" i="2"/>
  <c r="E136" i="2"/>
  <c r="B136" i="2"/>
  <c r="K135" i="2"/>
  <c r="G135" i="2"/>
  <c r="F135" i="2"/>
  <c r="E135" i="2"/>
  <c r="B135" i="2"/>
  <c r="K134" i="2"/>
  <c r="G134" i="2"/>
  <c r="F134" i="2"/>
  <c r="E134" i="2"/>
  <c r="B134" i="2"/>
  <c r="K133" i="2"/>
  <c r="G133" i="2"/>
  <c r="F133" i="2"/>
  <c r="E133" i="2"/>
  <c r="B133" i="2"/>
  <c r="K132" i="2"/>
  <c r="G132" i="2"/>
  <c r="F132" i="2"/>
  <c r="E132" i="2"/>
  <c r="B132" i="2"/>
  <c r="K131" i="2"/>
  <c r="G131" i="2"/>
  <c r="F131" i="2"/>
  <c r="E131" i="2"/>
  <c r="B131" i="2"/>
  <c r="K130" i="2"/>
  <c r="G130" i="2"/>
  <c r="F130" i="2"/>
  <c r="E130" i="2"/>
  <c r="B130" i="2"/>
  <c r="K129" i="2"/>
  <c r="G129" i="2"/>
  <c r="F129" i="2"/>
  <c r="E129" i="2"/>
  <c r="B129" i="2"/>
  <c r="K128" i="2"/>
  <c r="G128" i="2"/>
  <c r="F128" i="2"/>
  <c r="E128" i="2"/>
  <c r="B128" i="2"/>
  <c r="K127" i="2"/>
  <c r="G127" i="2"/>
  <c r="F127" i="2"/>
  <c r="E127" i="2"/>
  <c r="B127" i="2"/>
  <c r="K126" i="2"/>
  <c r="G126" i="2"/>
  <c r="F126" i="2"/>
  <c r="E126" i="2"/>
  <c r="B126" i="2"/>
  <c r="K125" i="2"/>
  <c r="G125" i="2"/>
  <c r="F125" i="2"/>
  <c r="E125" i="2"/>
  <c r="B125" i="2"/>
  <c r="K124" i="2"/>
  <c r="G124" i="2"/>
  <c r="F124" i="2"/>
  <c r="E124" i="2"/>
  <c r="B124" i="2"/>
  <c r="K123" i="2"/>
  <c r="G123" i="2"/>
  <c r="F123" i="2"/>
  <c r="E123" i="2"/>
  <c r="B123" i="2"/>
  <c r="K122" i="2"/>
  <c r="G122" i="2"/>
  <c r="F122" i="2"/>
  <c r="E122" i="2"/>
  <c r="B122" i="2"/>
  <c r="K121" i="2"/>
  <c r="G121" i="2"/>
  <c r="F121" i="2"/>
  <c r="E121" i="2"/>
  <c r="B121" i="2"/>
  <c r="K120" i="2"/>
  <c r="G120" i="2"/>
  <c r="F120" i="2"/>
  <c r="E120" i="2"/>
  <c r="B120" i="2"/>
  <c r="K119" i="2"/>
  <c r="G119" i="2"/>
  <c r="F119" i="2"/>
  <c r="E119" i="2"/>
  <c r="B119" i="2"/>
  <c r="K118" i="2"/>
  <c r="G118" i="2"/>
  <c r="F118" i="2"/>
  <c r="E118" i="2"/>
  <c r="B118" i="2"/>
  <c r="K117" i="2"/>
  <c r="G117" i="2"/>
  <c r="F117" i="2"/>
  <c r="E117" i="2"/>
  <c r="B117" i="2"/>
  <c r="K116" i="2"/>
  <c r="G116" i="2"/>
  <c r="F116" i="2"/>
  <c r="E116" i="2"/>
  <c r="B116" i="2"/>
  <c r="K115" i="2"/>
  <c r="G115" i="2"/>
  <c r="F115" i="2"/>
  <c r="E115" i="2"/>
  <c r="B115" i="2"/>
  <c r="K114" i="2"/>
  <c r="G114" i="2"/>
  <c r="F114" i="2"/>
  <c r="E114" i="2"/>
  <c r="B114" i="2"/>
  <c r="K113" i="2"/>
  <c r="G113" i="2"/>
  <c r="F113" i="2"/>
  <c r="E113" i="2"/>
  <c r="B113" i="2"/>
  <c r="K112" i="2"/>
  <c r="G112" i="2"/>
  <c r="F112" i="2"/>
  <c r="E112" i="2"/>
  <c r="B112" i="2"/>
  <c r="K111" i="2"/>
  <c r="G111" i="2"/>
  <c r="F111" i="2"/>
  <c r="E111" i="2"/>
  <c r="B111" i="2"/>
  <c r="K110" i="2"/>
  <c r="G110" i="2"/>
  <c r="F110" i="2"/>
  <c r="E110" i="2"/>
  <c r="B110" i="2"/>
  <c r="K109" i="2"/>
  <c r="G109" i="2"/>
  <c r="F109" i="2"/>
  <c r="E109" i="2"/>
  <c r="B109" i="2"/>
  <c r="K108" i="2"/>
  <c r="G108" i="2"/>
  <c r="F108" i="2"/>
  <c r="E108" i="2"/>
  <c r="B108" i="2"/>
  <c r="K107" i="2"/>
  <c r="G107" i="2"/>
  <c r="F107" i="2"/>
  <c r="E107" i="2"/>
  <c r="B107" i="2"/>
  <c r="K106" i="2"/>
  <c r="G106" i="2"/>
  <c r="F106" i="2"/>
  <c r="E106" i="2"/>
  <c r="B106" i="2"/>
  <c r="K105" i="2"/>
  <c r="G105" i="2"/>
  <c r="F105" i="2"/>
  <c r="E105" i="2"/>
  <c r="B105" i="2"/>
  <c r="K104" i="2"/>
  <c r="G104" i="2"/>
  <c r="F104" i="2"/>
  <c r="E104" i="2"/>
  <c r="B104" i="2"/>
  <c r="K103" i="2"/>
  <c r="G103" i="2"/>
  <c r="F103" i="2"/>
  <c r="E103" i="2"/>
  <c r="B103" i="2"/>
  <c r="K102" i="2"/>
  <c r="G102" i="2"/>
  <c r="F102" i="2"/>
  <c r="E102" i="2"/>
  <c r="B102" i="2"/>
  <c r="K101" i="2"/>
  <c r="G101" i="2"/>
  <c r="F101" i="2"/>
  <c r="E101" i="2"/>
  <c r="B101" i="2"/>
  <c r="K100" i="2"/>
  <c r="G100" i="2"/>
  <c r="F100" i="2"/>
  <c r="E100" i="2"/>
  <c r="B100" i="2"/>
  <c r="K99" i="2"/>
  <c r="G99" i="2"/>
  <c r="F99" i="2"/>
  <c r="E99" i="2"/>
  <c r="B99" i="2"/>
  <c r="K98" i="2"/>
  <c r="G98" i="2"/>
  <c r="F98" i="2"/>
  <c r="E98" i="2"/>
  <c r="B98" i="2"/>
  <c r="K97" i="2"/>
  <c r="G97" i="2"/>
  <c r="F97" i="2"/>
  <c r="E97" i="2"/>
  <c r="B97" i="2"/>
  <c r="K96" i="2"/>
  <c r="G96" i="2"/>
  <c r="F96" i="2"/>
  <c r="E96" i="2"/>
  <c r="B96" i="2"/>
  <c r="K95" i="2"/>
  <c r="G95" i="2"/>
  <c r="F95" i="2"/>
  <c r="E95" i="2"/>
  <c r="B95" i="2"/>
  <c r="K94" i="2"/>
  <c r="G94" i="2"/>
  <c r="F94" i="2"/>
  <c r="E94" i="2"/>
  <c r="B94" i="2"/>
  <c r="K93" i="2"/>
  <c r="G93" i="2"/>
  <c r="F93" i="2"/>
  <c r="E93" i="2"/>
  <c r="B93" i="2"/>
  <c r="K92" i="2"/>
  <c r="G92" i="2"/>
  <c r="F92" i="2"/>
  <c r="E92" i="2"/>
  <c r="B92" i="2"/>
  <c r="K91" i="2"/>
  <c r="G91" i="2"/>
  <c r="F91" i="2"/>
  <c r="E91" i="2"/>
  <c r="B91" i="2"/>
  <c r="K90" i="2"/>
  <c r="G90" i="2"/>
  <c r="F90" i="2"/>
  <c r="E90" i="2"/>
  <c r="B90" i="2"/>
  <c r="K89" i="2"/>
  <c r="G89" i="2"/>
  <c r="F89" i="2"/>
  <c r="E89" i="2"/>
  <c r="B89" i="2"/>
  <c r="K88" i="2"/>
  <c r="G88" i="2"/>
  <c r="F88" i="2"/>
  <c r="E88" i="2"/>
  <c r="B88" i="2"/>
  <c r="K87" i="2"/>
  <c r="G87" i="2"/>
  <c r="F87" i="2"/>
  <c r="E87" i="2"/>
  <c r="B87" i="2"/>
  <c r="K86" i="2"/>
  <c r="G86" i="2"/>
  <c r="F86" i="2"/>
  <c r="E86" i="2"/>
  <c r="B86" i="2"/>
  <c r="K85" i="2"/>
  <c r="G85" i="2"/>
  <c r="F85" i="2"/>
  <c r="E85" i="2"/>
  <c r="B85" i="2"/>
  <c r="K84" i="2"/>
  <c r="G84" i="2"/>
  <c r="F84" i="2"/>
  <c r="E84" i="2"/>
  <c r="B84" i="2"/>
  <c r="K83" i="2"/>
  <c r="G83" i="2"/>
  <c r="F83" i="2"/>
  <c r="E83" i="2"/>
  <c r="B83" i="2"/>
  <c r="K82" i="2"/>
  <c r="G82" i="2"/>
  <c r="F82" i="2"/>
  <c r="E82" i="2"/>
  <c r="B82" i="2"/>
  <c r="K81" i="2"/>
  <c r="G81" i="2"/>
  <c r="F81" i="2"/>
  <c r="E81" i="2"/>
  <c r="B81" i="2"/>
  <c r="K80" i="2"/>
  <c r="G80" i="2"/>
  <c r="F80" i="2"/>
  <c r="E80" i="2"/>
  <c r="B80" i="2"/>
  <c r="K79" i="2"/>
  <c r="G79" i="2"/>
  <c r="F79" i="2"/>
  <c r="E79" i="2"/>
  <c r="B79" i="2"/>
  <c r="K78" i="2"/>
  <c r="G78" i="2"/>
  <c r="F78" i="2"/>
  <c r="E78" i="2"/>
  <c r="B78" i="2"/>
  <c r="K77" i="2"/>
  <c r="G77" i="2"/>
  <c r="F77" i="2"/>
  <c r="E77" i="2"/>
  <c r="B77" i="2"/>
  <c r="K76" i="2"/>
  <c r="G76" i="2"/>
  <c r="F76" i="2"/>
  <c r="E76" i="2"/>
  <c r="B76" i="2"/>
  <c r="K75" i="2"/>
  <c r="G75" i="2"/>
  <c r="F75" i="2"/>
  <c r="E75" i="2"/>
  <c r="B75" i="2"/>
  <c r="K74" i="2"/>
  <c r="G74" i="2"/>
  <c r="F74" i="2"/>
  <c r="E74" i="2"/>
  <c r="B74" i="2"/>
  <c r="K73" i="2"/>
  <c r="G73" i="2"/>
  <c r="F73" i="2"/>
  <c r="E73" i="2"/>
  <c r="B73" i="2"/>
  <c r="K72" i="2"/>
  <c r="B72" i="2"/>
  <c r="K71" i="2"/>
  <c r="B71" i="2"/>
  <c r="K70" i="2"/>
  <c r="B70" i="2"/>
  <c r="K69" i="2"/>
  <c r="B69" i="2"/>
  <c r="K68" i="2"/>
  <c r="B68" i="2"/>
  <c r="K67" i="2"/>
  <c r="B67" i="2"/>
  <c r="K66" i="2"/>
  <c r="B66" i="2"/>
  <c r="K65" i="2"/>
  <c r="B65" i="2"/>
  <c r="K64" i="2"/>
  <c r="B64" i="2"/>
  <c r="K63" i="2"/>
  <c r="B63" i="2"/>
  <c r="K62" i="2"/>
  <c r="B62" i="2"/>
  <c r="K61" i="2"/>
  <c r="B61" i="2"/>
  <c r="K60" i="2"/>
  <c r="B60" i="2"/>
  <c r="K59" i="2"/>
  <c r="B59" i="2"/>
  <c r="K58" i="2"/>
  <c r="B58" i="2"/>
  <c r="K57" i="2"/>
  <c r="B57" i="2"/>
  <c r="K56" i="2"/>
  <c r="B56" i="2"/>
  <c r="K55" i="2"/>
  <c r="B55" i="2"/>
  <c r="K54" i="2"/>
  <c r="B54" i="2"/>
  <c r="K53" i="2"/>
  <c r="B53" i="2"/>
  <c r="K52" i="2"/>
  <c r="B52" i="2"/>
  <c r="K51" i="2"/>
  <c r="B51" i="2"/>
  <c r="K50" i="2"/>
  <c r="B50" i="2"/>
  <c r="K49" i="2"/>
  <c r="B49" i="2"/>
  <c r="K48" i="2"/>
  <c r="B48" i="2"/>
  <c r="K47" i="2"/>
  <c r="B47" i="2"/>
  <c r="K46" i="2"/>
  <c r="B46" i="2"/>
  <c r="K45" i="2"/>
  <c r="B45" i="2"/>
  <c r="K44" i="2"/>
  <c r="B44" i="2"/>
  <c r="K43" i="2"/>
  <c r="B43" i="2"/>
  <c r="K42" i="2"/>
  <c r="B42" i="2"/>
  <c r="K41" i="2"/>
  <c r="B41" i="2"/>
  <c r="K40" i="2"/>
  <c r="B40" i="2"/>
  <c r="K39" i="2"/>
  <c r="B39" i="2"/>
  <c r="K38" i="2"/>
  <c r="B38" i="2"/>
  <c r="K37" i="2"/>
  <c r="B37" i="2"/>
  <c r="K36" i="2"/>
  <c r="B36" i="2"/>
  <c r="K35" i="2"/>
  <c r="B35" i="2"/>
  <c r="K34" i="2"/>
  <c r="B34" i="2"/>
  <c r="K33" i="2"/>
  <c r="B33" i="2"/>
  <c r="K32" i="2"/>
  <c r="B32" i="2"/>
  <c r="K31" i="2"/>
  <c r="B31" i="2"/>
  <c r="K30" i="2"/>
  <c r="B30" i="2"/>
  <c r="K29" i="2"/>
  <c r="B29" i="2"/>
  <c r="K28" i="2"/>
  <c r="B28" i="2"/>
  <c r="K27" i="2"/>
  <c r="B27" i="2"/>
  <c r="K26" i="2"/>
  <c r="B26" i="2"/>
  <c r="K25" i="2"/>
  <c r="B25" i="2"/>
  <c r="K24" i="2"/>
  <c r="B24" i="2"/>
  <c r="K23" i="2"/>
  <c r="B23" i="2"/>
  <c r="K22" i="2"/>
  <c r="B22" i="2"/>
  <c r="K21" i="2"/>
  <c r="B21" i="2"/>
  <c r="K20" i="2"/>
  <c r="B20" i="2"/>
  <c r="K19" i="2"/>
  <c r="B19" i="2"/>
  <c r="K18" i="2"/>
  <c r="B18" i="2"/>
  <c r="K17" i="2"/>
  <c r="B17" i="2"/>
  <c r="K16" i="2"/>
  <c r="B16" i="2"/>
  <c r="K15" i="2"/>
  <c r="B15" i="2"/>
  <c r="K14" i="2"/>
  <c r="B14" i="2"/>
  <c r="K13" i="2"/>
  <c r="F13" i="2"/>
  <c r="E13" i="2"/>
  <c r="G13" i="2" s="1"/>
  <c r="D13" i="2"/>
  <c r="B13" i="2"/>
  <c r="A13" i="2"/>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D7" i="2"/>
  <c r="H13" i="2" l="1"/>
  <c r="B10" i="1"/>
  <c r="B11" i="1"/>
  <c r="B42" i="1" s="1"/>
  <c r="B35" i="1"/>
  <c r="B41" i="1"/>
  <c r="D14" i="2" l="1"/>
  <c r="I13" i="2"/>
  <c r="C10" i="1"/>
  <c r="C35" i="1"/>
  <c r="C41" i="1" s="1"/>
  <c r="D10" i="1"/>
  <c r="D35" i="1"/>
  <c r="D41" i="1" s="1"/>
  <c r="E10" i="1"/>
  <c r="E35" i="1"/>
  <c r="E41" i="1" s="1"/>
  <c r="F10" i="1"/>
  <c r="F35" i="1"/>
  <c r="F41" i="1" s="1"/>
  <c r="G10" i="1"/>
  <c r="G35" i="1"/>
  <c r="G41" i="1" s="1"/>
  <c r="H10" i="1"/>
  <c r="H35" i="1"/>
  <c r="H41" i="1" s="1"/>
  <c r="I10" i="1"/>
  <c r="I35" i="1"/>
  <c r="I41" i="1" s="1"/>
  <c r="J10" i="1"/>
  <c r="J35" i="1"/>
  <c r="J41" i="1" s="1"/>
  <c r="K10" i="1"/>
  <c r="K35" i="1"/>
  <c r="K41" i="1" s="1"/>
  <c r="L10" i="1"/>
  <c r="L35" i="1"/>
  <c r="L41" i="1" s="1"/>
  <c r="M10" i="1"/>
  <c r="M35" i="1"/>
  <c r="M41" i="1" s="1"/>
  <c r="D3" i="1"/>
  <c r="E3" i="1" s="1"/>
  <c r="F3" i="1" s="1"/>
  <c r="G3" i="1" s="1"/>
  <c r="H3" i="1" s="1"/>
  <c r="I3" i="1" s="1"/>
  <c r="J3" i="1" s="1"/>
  <c r="K3" i="1" s="1"/>
  <c r="L3" i="1" s="1"/>
  <c r="M3" i="1" s="1"/>
  <c r="N3" i="1" s="1"/>
  <c r="N10" i="1"/>
  <c r="O10" i="1"/>
  <c r="O35" i="1"/>
  <c r="O41" i="1" s="1"/>
  <c r="N35" i="1"/>
  <c r="N41" i="1" s="1"/>
  <c r="E14" i="2" l="1"/>
  <c r="F14" i="2"/>
  <c r="C4" i="1"/>
  <c r="C11" i="1" s="1"/>
  <c r="C42" i="1" s="1"/>
  <c r="D4" i="1" s="1"/>
  <c r="D11" i="1" s="1"/>
  <c r="D42" i="1" s="1"/>
  <c r="E4" i="1" s="1"/>
  <c r="E11" i="1" s="1"/>
  <c r="E42" i="1" s="1"/>
  <c r="F4" i="1" s="1"/>
  <c r="F11" i="1" s="1"/>
  <c r="F42" i="1" s="1"/>
  <c r="G4" i="1" s="1"/>
  <c r="G11" i="1" s="1"/>
  <c r="G42" i="1" s="1"/>
  <c r="H4" i="1" s="1"/>
  <c r="H11" i="1" s="1"/>
  <c r="H42" i="1" s="1"/>
  <c r="I4" i="1" s="1"/>
  <c r="I11" i="1" s="1"/>
  <c r="I42" i="1" s="1"/>
  <c r="J4" i="1" s="1"/>
  <c r="J11" i="1" s="1"/>
  <c r="J42" i="1" s="1"/>
  <c r="K4" i="1" s="1"/>
  <c r="K11" i="1" s="1"/>
  <c r="K42" i="1" s="1"/>
  <c r="L4" i="1" s="1"/>
  <c r="L11" i="1" s="1"/>
  <c r="L42" i="1" s="1"/>
  <c r="M4" i="1" s="1"/>
  <c r="M11" i="1" s="1"/>
  <c r="M42" i="1" s="1"/>
  <c r="N4" i="1" s="1"/>
  <c r="N11" i="1" s="1"/>
  <c r="N42" i="1" s="1"/>
  <c r="G14" i="2" l="1"/>
  <c r="O4" i="1"/>
  <c r="O11" i="1" s="1"/>
  <c r="O42" i="1" s="1"/>
  <c r="H14" i="2" l="1"/>
  <c r="D15" i="2" l="1"/>
  <c r="I14" i="2"/>
  <c r="F15" i="2" l="1"/>
  <c r="E15" i="2"/>
  <c r="G15" i="2" l="1"/>
  <c r="H15" i="2" l="1"/>
  <c r="D16" i="2" l="1"/>
  <c r="I15" i="2"/>
  <c r="F16" i="2" l="1"/>
  <c r="E16" i="2"/>
  <c r="G16" i="2" l="1"/>
  <c r="H16" i="2" l="1"/>
  <c r="D17" i="2" l="1"/>
  <c r="I16" i="2"/>
  <c r="F17" i="2" l="1"/>
  <c r="E17" i="2"/>
  <c r="G17" i="2" s="1"/>
  <c r="H17" i="2" s="1"/>
  <c r="D18" i="2" l="1"/>
  <c r="I17" i="2"/>
  <c r="E18" i="2" l="1"/>
  <c r="G18" i="2" s="1"/>
  <c r="H18" i="2" s="1"/>
  <c r="F18" i="2"/>
  <c r="D19" i="2" l="1"/>
  <c r="I18" i="2"/>
  <c r="F19" i="2" l="1"/>
  <c r="E19" i="2"/>
  <c r="G19" i="2" s="1"/>
  <c r="H19" i="2" s="1"/>
  <c r="D20" i="2" l="1"/>
  <c r="I19" i="2"/>
  <c r="F20" i="2" l="1"/>
  <c r="E20" i="2"/>
  <c r="G20" i="2" s="1"/>
  <c r="H20" i="2" s="1"/>
  <c r="D21" i="2" l="1"/>
  <c r="I20" i="2"/>
  <c r="F21" i="2" l="1"/>
  <c r="E21" i="2"/>
  <c r="G21" i="2" s="1"/>
  <c r="H21" i="2" s="1"/>
  <c r="D22" i="2" l="1"/>
  <c r="I21" i="2"/>
  <c r="E22" i="2" l="1"/>
  <c r="G22" i="2" s="1"/>
  <c r="H22" i="2" s="1"/>
  <c r="F22" i="2"/>
  <c r="D23" i="2" l="1"/>
  <c r="I22" i="2"/>
  <c r="F23" i="2" l="1"/>
  <c r="E23" i="2"/>
  <c r="G23" i="2" s="1"/>
  <c r="H23" i="2" s="1"/>
  <c r="D24" i="2" l="1"/>
  <c r="I23" i="2"/>
  <c r="F24" i="2" l="1"/>
  <c r="E24" i="2"/>
  <c r="G24" i="2" l="1"/>
  <c r="H24" i="2" s="1"/>
  <c r="D25" i="2" l="1"/>
  <c r="I24" i="2"/>
  <c r="F25" i="2" l="1"/>
  <c r="E25" i="2"/>
  <c r="G25" i="2" s="1"/>
  <c r="H25" i="2" s="1"/>
  <c r="D26" i="2" l="1"/>
  <c r="I25" i="2"/>
  <c r="E26" i="2" l="1"/>
  <c r="F26" i="2"/>
  <c r="G26" i="2" l="1"/>
  <c r="H26" i="2" s="1"/>
  <c r="D27" i="2" l="1"/>
  <c r="I26" i="2"/>
  <c r="F27" i="2" l="1"/>
  <c r="E27" i="2"/>
  <c r="G27" i="2" s="1"/>
  <c r="H27" i="2" s="1"/>
  <c r="D28" i="2" l="1"/>
  <c r="I27" i="2"/>
  <c r="F28" i="2" l="1"/>
  <c r="E28" i="2"/>
  <c r="G28" i="2" s="1"/>
  <c r="H28" i="2" s="1"/>
  <c r="D29" i="2" l="1"/>
  <c r="I28" i="2"/>
  <c r="F29" i="2" l="1"/>
  <c r="E29" i="2"/>
  <c r="G29" i="2" s="1"/>
  <c r="H29" i="2" s="1"/>
  <c r="D30" i="2" l="1"/>
  <c r="I29" i="2"/>
  <c r="E30" i="2" l="1"/>
  <c r="G30" i="2" s="1"/>
  <c r="H30" i="2" s="1"/>
  <c r="F30" i="2"/>
  <c r="D31" i="2" l="1"/>
  <c r="I30" i="2"/>
  <c r="F31" i="2" l="1"/>
  <c r="E31" i="2"/>
  <c r="G31" i="2" s="1"/>
  <c r="H31" i="2" s="1"/>
  <c r="D32" i="2" l="1"/>
  <c r="I31" i="2"/>
  <c r="F32" i="2" l="1"/>
  <c r="E32" i="2"/>
  <c r="G32" i="2" s="1"/>
  <c r="H32" i="2" s="1"/>
  <c r="D33" i="2" l="1"/>
  <c r="I32" i="2"/>
  <c r="F33" i="2" l="1"/>
  <c r="E33" i="2"/>
  <c r="G33" i="2" s="1"/>
  <c r="H33" i="2" s="1"/>
  <c r="D34" i="2" l="1"/>
  <c r="I33" i="2"/>
  <c r="E34" i="2" l="1"/>
  <c r="G34" i="2" s="1"/>
  <c r="H34" i="2" s="1"/>
  <c r="F34" i="2"/>
  <c r="D35" i="2" l="1"/>
  <c r="I34" i="2"/>
  <c r="F35" i="2" l="1"/>
  <c r="E35" i="2"/>
  <c r="G35" i="2" s="1"/>
  <c r="H35" i="2" s="1"/>
  <c r="D36" i="2" l="1"/>
  <c r="I35" i="2"/>
  <c r="F36" i="2" l="1"/>
  <c r="E36" i="2"/>
  <c r="G36" i="2" s="1"/>
  <c r="H36" i="2" s="1"/>
  <c r="D37" i="2" l="1"/>
  <c r="I36" i="2"/>
  <c r="F37" i="2" l="1"/>
  <c r="E37" i="2"/>
  <c r="G37" i="2" l="1"/>
  <c r="H37" i="2" s="1"/>
  <c r="D38" i="2" l="1"/>
  <c r="I37" i="2"/>
  <c r="E38" i="2" l="1"/>
  <c r="F38" i="2"/>
  <c r="G38" i="2" l="1"/>
  <c r="H38" i="2" s="1"/>
  <c r="D39" i="2" l="1"/>
  <c r="I38" i="2"/>
  <c r="F39" i="2" l="1"/>
  <c r="E39" i="2"/>
  <c r="G39" i="2" s="1"/>
  <c r="H39" i="2" s="1"/>
  <c r="D40" i="2" l="1"/>
  <c r="I39" i="2"/>
  <c r="F40" i="2" l="1"/>
  <c r="E40" i="2"/>
  <c r="G40" i="2" s="1"/>
  <c r="H40" i="2" s="1"/>
  <c r="D41" i="2" l="1"/>
  <c r="I40" i="2"/>
  <c r="F41" i="2" l="1"/>
  <c r="E41" i="2"/>
  <c r="G41" i="2" s="1"/>
  <c r="H41" i="2" s="1"/>
  <c r="D42" i="2" l="1"/>
  <c r="I41" i="2"/>
  <c r="E42" i="2" l="1"/>
  <c r="G42" i="2" s="1"/>
  <c r="H42" i="2" s="1"/>
  <c r="F42" i="2"/>
  <c r="D43" i="2" l="1"/>
  <c r="I42" i="2"/>
  <c r="F43" i="2" l="1"/>
  <c r="E43" i="2"/>
  <c r="G43" i="2" s="1"/>
  <c r="H43" i="2" s="1"/>
  <c r="D44" i="2" l="1"/>
  <c r="I43" i="2"/>
  <c r="F44" i="2" l="1"/>
  <c r="E44" i="2"/>
  <c r="G44" i="2" s="1"/>
  <c r="H44" i="2" s="1"/>
  <c r="D45" i="2" l="1"/>
  <c r="I44" i="2"/>
  <c r="F45" i="2" l="1"/>
  <c r="E45" i="2"/>
  <c r="G45" i="2" l="1"/>
  <c r="H45" i="2" s="1"/>
  <c r="D46" i="2" l="1"/>
  <c r="I45" i="2"/>
  <c r="E46" i="2" l="1"/>
  <c r="F46" i="2"/>
  <c r="G46" i="2" l="1"/>
  <c r="H46" i="2" s="1"/>
  <c r="D47" i="2" l="1"/>
  <c r="I46" i="2"/>
  <c r="F47" i="2" l="1"/>
  <c r="E47" i="2"/>
  <c r="G47" i="2" s="1"/>
  <c r="H47" i="2" s="1"/>
  <c r="D48" i="2" l="1"/>
  <c r="I47" i="2"/>
  <c r="F48" i="2" l="1"/>
  <c r="E48" i="2"/>
  <c r="G48" i="2" s="1"/>
  <c r="H48" i="2" s="1"/>
  <c r="D49" i="2" l="1"/>
  <c r="I48" i="2"/>
  <c r="F49" i="2" l="1"/>
  <c r="E49" i="2"/>
  <c r="G49" i="2" s="1"/>
  <c r="H49" i="2" s="1"/>
  <c r="D50" i="2" l="1"/>
  <c r="I49" i="2"/>
  <c r="E50" i="2" l="1"/>
  <c r="G50" i="2" s="1"/>
  <c r="H50" i="2" s="1"/>
  <c r="F50" i="2"/>
  <c r="D51" i="2" l="1"/>
  <c r="I50" i="2"/>
  <c r="F51" i="2" l="1"/>
  <c r="E51" i="2"/>
  <c r="G51" i="2" s="1"/>
  <c r="H51" i="2" s="1"/>
  <c r="D52" i="2" l="1"/>
  <c r="I51" i="2"/>
  <c r="F52" i="2" l="1"/>
  <c r="E52" i="2"/>
  <c r="G52" i="2" s="1"/>
  <c r="H52" i="2" s="1"/>
  <c r="D53" i="2" l="1"/>
  <c r="I52" i="2"/>
  <c r="F53" i="2" l="1"/>
  <c r="E53" i="2"/>
  <c r="G53" i="2" s="1"/>
  <c r="H53" i="2"/>
  <c r="D54" i="2" l="1"/>
  <c r="I53" i="2"/>
  <c r="E54" i="2" l="1"/>
  <c r="F54" i="2"/>
  <c r="G54" i="2" l="1"/>
  <c r="H54" i="2" s="1"/>
  <c r="D55" i="2" l="1"/>
  <c r="I54" i="2"/>
  <c r="F55" i="2" l="1"/>
  <c r="E55" i="2"/>
  <c r="G55" i="2" s="1"/>
  <c r="H55" i="2" s="1"/>
  <c r="D56" i="2" l="1"/>
  <c r="I55" i="2"/>
  <c r="F56" i="2" l="1"/>
  <c r="E56" i="2"/>
  <c r="G56" i="2" s="1"/>
  <c r="H56" i="2" s="1"/>
  <c r="D57" i="2" l="1"/>
  <c r="I56" i="2"/>
  <c r="F57" i="2" l="1"/>
  <c r="E57" i="2"/>
  <c r="G57" i="2" s="1"/>
  <c r="H57" i="2" s="1"/>
  <c r="I57" i="2" l="1"/>
  <c r="D58" i="2"/>
  <c r="F58" i="2" l="1"/>
  <c r="E58" i="2"/>
  <c r="G58" i="2" s="1"/>
  <c r="H58" i="2"/>
  <c r="I58" i="2" l="1"/>
  <c r="D59" i="2"/>
  <c r="F59" i="2" l="1"/>
  <c r="E59" i="2"/>
  <c r="G59" i="2" s="1"/>
  <c r="H59" i="2" s="1"/>
  <c r="D60" i="2" l="1"/>
  <c r="I59" i="2"/>
  <c r="F60" i="2" l="1"/>
  <c r="E60" i="2"/>
  <c r="G60" i="2" s="1"/>
  <c r="H60" i="2" s="1"/>
  <c r="D61" i="2" l="1"/>
  <c r="I60" i="2"/>
  <c r="F61" i="2" l="1"/>
  <c r="E61" i="2"/>
  <c r="G61" i="2" s="1"/>
  <c r="H61" i="2" s="1"/>
  <c r="I61" i="2" l="1"/>
  <c r="D62" i="2"/>
  <c r="F62" i="2" l="1"/>
  <c r="E62" i="2"/>
  <c r="G62" i="2" s="1"/>
  <c r="H62" i="2" s="1"/>
  <c r="I62" i="2" l="1"/>
  <c r="D63" i="2"/>
  <c r="F63" i="2" l="1"/>
  <c r="E63" i="2"/>
  <c r="G63" i="2" s="1"/>
  <c r="H63" i="2" s="1"/>
  <c r="D64" i="2" l="1"/>
  <c r="I63" i="2"/>
  <c r="F64" i="2" l="1"/>
  <c r="E64" i="2"/>
  <c r="G64" i="2" s="1"/>
  <c r="H64" i="2" s="1"/>
  <c r="D65" i="2" l="1"/>
  <c r="I64" i="2"/>
  <c r="F65" i="2" l="1"/>
  <c r="E65" i="2"/>
  <c r="G65" i="2" s="1"/>
  <c r="H65" i="2" s="1"/>
  <c r="I65" i="2" l="1"/>
  <c r="D66" i="2"/>
  <c r="F66" i="2" l="1"/>
  <c r="E66" i="2"/>
  <c r="G66" i="2" s="1"/>
  <c r="H66" i="2" s="1"/>
  <c r="I66" i="2" l="1"/>
  <c r="D67" i="2"/>
  <c r="F67" i="2" l="1"/>
  <c r="E67" i="2"/>
  <c r="G67" i="2" s="1"/>
  <c r="H67" i="2" s="1"/>
  <c r="D68" i="2" l="1"/>
  <c r="I67" i="2"/>
  <c r="F68" i="2" l="1"/>
  <c r="E68" i="2"/>
  <c r="G68" i="2" s="1"/>
  <c r="H68" i="2" s="1"/>
  <c r="D69" i="2" l="1"/>
  <c r="I68" i="2"/>
  <c r="F69" i="2" l="1"/>
  <c r="E69" i="2"/>
  <c r="G69" i="2" s="1"/>
  <c r="H69" i="2" s="1"/>
  <c r="I69" i="2" l="1"/>
  <c r="D70" i="2"/>
  <c r="F70" i="2" l="1"/>
  <c r="E70" i="2"/>
  <c r="G70" i="2" s="1"/>
  <c r="H70" i="2" s="1"/>
  <c r="I70" i="2" l="1"/>
  <c r="D71" i="2"/>
  <c r="F71" i="2" l="1"/>
  <c r="E71" i="2"/>
  <c r="G71" i="2" s="1"/>
  <c r="H71" i="2" s="1"/>
  <c r="D72" i="2" l="1"/>
  <c r="I71" i="2"/>
  <c r="F72" i="2" l="1"/>
  <c r="F373" i="2" s="1"/>
  <c r="E72" i="2"/>
  <c r="G72" i="2" l="1"/>
  <c r="E373" i="2"/>
  <c r="G373" i="2" l="1"/>
  <c r="H72" i="2"/>
  <c r="D73" i="2" l="1"/>
  <c r="H73" i="2" s="1"/>
  <c r="I72" i="2"/>
  <c r="D74" i="2" l="1"/>
  <c r="H74" i="2" s="1"/>
  <c r="I73" i="2"/>
  <c r="D75" i="2" l="1"/>
  <c r="H75" i="2" s="1"/>
  <c r="I74" i="2"/>
  <c r="D76" i="2" l="1"/>
  <c r="H76" i="2" s="1"/>
  <c r="I75" i="2"/>
  <c r="D77" i="2" l="1"/>
  <c r="H77" i="2" s="1"/>
  <c r="I76" i="2"/>
  <c r="D78" i="2" l="1"/>
  <c r="H78" i="2" s="1"/>
  <c r="I77" i="2"/>
  <c r="D79" i="2" l="1"/>
  <c r="H79" i="2" s="1"/>
  <c r="I78" i="2"/>
  <c r="D80" i="2" l="1"/>
  <c r="H80" i="2" s="1"/>
  <c r="I79" i="2"/>
  <c r="D81" i="2" l="1"/>
  <c r="H81" i="2" s="1"/>
  <c r="I80" i="2"/>
  <c r="D82" i="2" l="1"/>
  <c r="H82" i="2" s="1"/>
  <c r="I81" i="2"/>
  <c r="D83" i="2" l="1"/>
  <c r="H83" i="2" s="1"/>
  <c r="I82" i="2"/>
  <c r="D84" i="2" l="1"/>
  <c r="H84" i="2" s="1"/>
  <c r="I83" i="2"/>
  <c r="D85" i="2" l="1"/>
  <c r="H85" i="2" s="1"/>
  <c r="I84" i="2"/>
  <c r="D86" i="2" l="1"/>
  <c r="H86" i="2" s="1"/>
  <c r="I85" i="2"/>
  <c r="D87" i="2" l="1"/>
  <c r="H87" i="2" s="1"/>
  <c r="I86" i="2"/>
  <c r="D88" i="2" l="1"/>
  <c r="H88" i="2" s="1"/>
  <c r="I87" i="2"/>
  <c r="D89" i="2" l="1"/>
  <c r="H89" i="2" s="1"/>
  <c r="I88" i="2"/>
  <c r="D90" i="2" l="1"/>
  <c r="H90" i="2" s="1"/>
  <c r="I89" i="2"/>
  <c r="D91" i="2" l="1"/>
  <c r="H91" i="2" s="1"/>
  <c r="I90" i="2"/>
  <c r="D92" i="2" l="1"/>
  <c r="H92" i="2" s="1"/>
  <c r="I91" i="2"/>
  <c r="D93" i="2" l="1"/>
  <c r="H93" i="2" s="1"/>
  <c r="I92" i="2"/>
  <c r="D94" i="2" l="1"/>
  <c r="H94" i="2" s="1"/>
  <c r="I93" i="2"/>
  <c r="D95" i="2" l="1"/>
  <c r="H95" i="2" s="1"/>
  <c r="I94" i="2"/>
  <c r="D96" i="2" l="1"/>
  <c r="H96" i="2" s="1"/>
  <c r="I95" i="2"/>
  <c r="D97" i="2" l="1"/>
  <c r="H97" i="2" s="1"/>
  <c r="I96" i="2"/>
  <c r="D98" i="2" l="1"/>
  <c r="H98" i="2" s="1"/>
  <c r="I97" i="2"/>
  <c r="D99" i="2" l="1"/>
  <c r="H99" i="2" s="1"/>
  <c r="I98" i="2"/>
  <c r="D100" i="2" l="1"/>
  <c r="H100" i="2" s="1"/>
  <c r="I99" i="2"/>
  <c r="D101" i="2" l="1"/>
  <c r="H101" i="2" s="1"/>
  <c r="I100" i="2"/>
  <c r="D102" i="2" l="1"/>
  <c r="H102" i="2" s="1"/>
  <c r="I101" i="2"/>
  <c r="D103" i="2" l="1"/>
  <c r="H103" i="2" s="1"/>
  <c r="I102" i="2"/>
  <c r="D104" i="2" l="1"/>
  <c r="H104" i="2" s="1"/>
  <c r="I103" i="2"/>
  <c r="D105" i="2" l="1"/>
  <c r="H105" i="2" s="1"/>
  <c r="I104" i="2"/>
  <c r="D106" i="2" l="1"/>
  <c r="H106" i="2" s="1"/>
  <c r="I105" i="2"/>
  <c r="D107" i="2" l="1"/>
  <c r="H107" i="2" s="1"/>
  <c r="I106" i="2"/>
  <c r="D108" i="2" l="1"/>
  <c r="H108" i="2" s="1"/>
  <c r="I107" i="2"/>
  <c r="D109" i="2" l="1"/>
  <c r="H109" i="2" s="1"/>
  <c r="I108" i="2"/>
  <c r="D110" i="2" l="1"/>
  <c r="H110" i="2" s="1"/>
  <c r="I109" i="2"/>
  <c r="D111" i="2" l="1"/>
  <c r="H111" i="2" s="1"/>
  <c r="I110" i="2"/>
  <c r="D112" i="2" l="1"/>
  <c r="H112" i="2" s="1"/>
  <c r="I111" i="2"/>
  <c r="D113" i="2" l="1"/>
  <c r="H113" i="2" s="1"/>
  <c r="I112" i="2"/>
  <c r="D114" i="2" l="1"/>
  <c r="H114" i="2" s="1"/>
  <c r="I113" i="2"/>
  <c r="D115" i="2" l="1"/>
  <c r="H115" i="2" s="1"/>
  <c r="I114" i="2"/>
  <c r="D116" i="2" l="1"/>
  <c r="H116" i="2" s="1"/>
  <c r="I115" i="2"/>
  <c r="D117" i="2" l="1"/>
  <c r="H117" i="2" s="1"/>
  <c r="I116" i="2"/>
  <c r="D118" i="2" l="1"/>
  <c r="H118" i="2" s="1"/>
  <c r="I117" i="2"/>
  <c r="D119" i="2" l="1"/>
  <c r="H119" i="2" s="1"/>
  <c r="I118" i="2"/>
  <c r="D120" i="2" l="1"/>
  <c r="H120" i="2" s="1"/>
  <c r="I119" i="2"/>
  <c r="D121" i="2" l="1"/>
  <c r="H121" i="2" s="1"/>
  <c r="I120" i="2"/>
  <c r="D122" i="2" l="1"/>
  <c r="H122" i="2" s="1"/>
  <c r="I121" i="2"/>
  <c r="D123" i="2" l="1"/>
  <c r="H123" i="2" s="1"/>
  <c r="I122" i="2"/>
  <c r="D124" i="2" l="1"/>
  <c r="H124" i="2" s="1"/>
  <c r="I123" i="2"/>
  <c r="D125" i="2" l="1"/>
  <c r="H125" i="2" s="1"/>
  <c r="I124" i="2"/>
  <c r="D126" i="2" l="1"/>
  <c r="H126" i="2" s="1"/>
  <c r="I125" i="2"/>
  <c r="D127" i="2" l="1"/>
  <c r="H127" i="2" s="1"/>
  <c r="I126" i="2"/>
  <c r="D128" i="2" l="1"/>
  <c r="H128" i="2" s="1"/>
  <c r="I127" i="2"/>
  <c r="D129" i="2" l="1"/>
  <c r="H129" i="2" s="1"/>
  <c r="I128" i="2"/>
  <c r="D130" i="2" l="1"/>
  <c r="H130" i="2" s="1"/>
  <c r="I129" i="2"/>
  <c r="D131" i="2" l="1"/>
  <c r="H131" i="2" s="1"/>
  <c r="I130" i="2"/>
  <c r="D132" i="2" l="1"/>
  <c r="H132" i="2" s="1"/>
  <c r="I131" i="2"/>
  <c r="D133" i="2" l="1"/>
  <c r="H133" i="2" s="1"/>
  <c r="I132" i="2"/>
  <c r="D134" i="2" l="1"/>
  <c r="H134" i="2" s="1"/>
  <c r="I133" i="2"/>
  <c r="D135" i="2" l="1"/>
  <c r="H135" i="2" s="1"/>
  <c r="I134" i="2"/>
  <c r="D136" i="2" l="1"/>
  <c r="H136" i="2" s="1"/>
  <c r="I135" i="2"/>
  <c r="D137" i="2" l="1"/>
  <c r="H137" i="2" s="1"/>
  <c r="I136" i="2"/>
  <c r="D138" i="2" l="1"/>
  <c r="H138" i="2" s="1"/>
  <c r="I137" i="2"/>
  <c r="D139" i="2" l="1"/>
  <c r="H139" i="2" s="1"/>
  <c r="I138" i="2"/>
  <c r="I139" i="2" l="1"/>
  <c r="D140" i="2"/>
  <c r="H140" i="2" s="1"/>
  <c r="D141" i="2" l="1"/>
  <c r="H141" i="2" s="1"/>
  <c r="I140" i="2"/>
  <c r="D142" i="2" l="1"/>
  <c r="H142" i="2" s="1"/>
  <c r="I141" i="2"/>
  <c r="D143" i="2" l="1"/>
  <c r="H143" i="2" s="1"/>
  <c r="I142" i="2"/>
  <c r="I143" i="2" l="1"/>
  <c r="D144" i="2"/>
  <c r="H144" i="2" s="1"/>
  <c r="D145" i="2" l="1"/>
  <c r="H145" i="2" s="1"/>
  <c r="I144" i="2"/>
  <c r="D146" i="2" l="1"/>
  <c r="H146" i="2" s="1"/>
  <c r="I145" i="2"/>
  <c r="D147" i="2" l="1"/>
  <c r="H147" i="2" s="1"/>
  <c r="I146" i="2"/>
  <c r="I147" i="2" l="1"/>
  <c r="D148" i="2"/>
  <c r="H148" i="2" s="1"/>
  <c r="D149" i="2" l="1"/>
  <c r="H149" i="2" s="1"/>
  <c r="I148" i="2"/>
  <c r="D150" i="2" l="1"/>
  <c r="H150" i="2" s="1"/>
  <c r="I149" i="2"/>
  <c r="D151" i="2" l="1"/>
  <c r="H151" i="2" s="1"/>
  <c r="I150" i="2"/>
  <c r="I151" i="2" l="1"/>
  <c r="D152" i="2"/>
  <c r="H152" i="2" s="1"/>
  <c r="D153" i="2" l="1"/>
  <c r="H153" i="2" s="1"/>
  <c r="I152" i="2"/>
  <c r="D154" i="2" l="1"/>
  <c r="H154" i="2" s="1"/>
  <c r="I153" i="2"/>
  <c r="D155" i="2" l="1"/>
  <c r="H155" i="2" s="1"/>
  <c r="I154" i="2"/>
  <c r="I155" i="2" l="1"/>
  <c r="D156" i="2"/>
  <c r="H156" i="2" s="1"/>
  <c r="D157" i="2" l="1"/>
  <c r="H157" i="2" s="1"/>
  <c r="I156" i="2"/>
  <c r="D158" i="2" l="1"/>
  <c r="H158" i="2" s="1"/>
  <c r="I157" i="2"/>
  <c r="D159" i="2" l="1"/>
  <c r="H159" i="2" s="1"/>
  <c r="I158" i="2"/>
  <c r="I159" i="2" l="1"/>
  <c r="D160" i="2"/>
  <c r="H160" i="2" s="1"/>
  <c r="D161" i="2" l="1"/>
  <c r="H161" i="2" s="1"/>
  <c r="I160" i="2"/>
  <c r="D162" i="2" l="1"/>
  <c r="H162" i="2" s="1"/>
  <c r="I161" i="2"/>
  <c r="D163" i="2" l="1"/>
  <c r="H163" i="2" s="1"/>
  <c r="I162" i="2"/>
  <c r="I163" i="2" l="1"/>
  <c r="D164" i="2"/>
  <c r="H164" i="2" s="1"/>
  <c r="D165" i="2" l="1"/>
  <c r="H165" i="2" s="1"/>
  <c r="I164" i="2"/>
  <c r="D166" i="2" l="1"/>
  <c r="H166" i="2" s="1"/>
  <c r="I165" i="2"/>
  <c r="D167" i="2" l="1"/>
  <c r="H167" i="2" s="1"/>
  <c r="I166" i="2"/>
  <c r="I167" i="2" l="1"/>
  <c r="D168" i="2"/>
  <c r="H168" i="2" s="1"/>
  <c r="D169" i="2" l="1"/>
  <c r="H169" i="2" s="1"/>
  <c r="I168" i="2"/>
  <c r="D170" i="2" l="1"/>
  <c r="H170" i="2" s="1"/>
  <c r="I169" i="2"/>
  <c r="D171" i="2" l="1"/>
  <c r="H171" i="2" s="1"/>
  <c r="I170" i="2"/>
  <c r="I171" i="2" l="1"/>
  <c r="D172" i="2"/>
  <c r="H172" i="2" s="1"/>
  <c r="D173" i="2" l="1"/>
  <c r="H173" i="2" s="1"/>
  <c r="I172" i="2"/>
  <c r="D174" i="2" l="1"/>
  <c r="H174" i="2" s="1"/>
  <c r="I173" i="2"/>
  <c r="D175" i="2" l="1"/>
  <c r="H175" i="2" s="1"/>
  <c r="I174" i="2"/>
  <c r="D176" i="2" l="1"/>
  <c r="H176" i="2" s="1"/>
  <c r="I175" i="2"/>
  <c r="D177" i="2" l="1"/>
  <c r="H177" i="2" s="1"/>
  <c r="I176" i="2"/>
  <c r="D178" i="2" l="1"/>
  <c r="H178" i="2" s="1"/>
  <c r="I177" i="2"/>
  <c r="D179" i="2" l="1"/>
  <c r="H179" i="2" s="1"/>
  <c r="I178" i="2"/>
  <c r="D180" i="2" l="1"/>
  <c r="H180" i="2" s="1"/>
  <c r="I179" i="2"/>
  <c r="D181" i="2" l="1"/>
  <c r="H181" i="2" s="1"/>
  <c r="I180" i="2"/>
  <c r="D182" i="2" l="1"/>
  <c r="H182" i="2" s="1"/>
  <c r="I181" i="2"/>
  <c r="D183" i="2" l="1"/>
  <c r="H183" i="2" s="1"/>
  <c r="I182" i="2"/>
  <c r="D184" i="2" l="1"/>
  <c r="H184" i="2" s="1"/>
  <c r="I183" i="2"/>
  <c r="D185" i="2" l="1"/>
  <c r="H185" i="2" s="1"/>
  <c r="I184" i="2"/>
  <c r="D186" i="2" l="1"/>
  <c r="H186" i="2" s="1"/>
  <c r="I185" i="2"/>
  <c r="D187" i="2" l="1"/>
  <c r="H187" i="2" s="1"/>
  <c r="I186" i="2"/>
  <c r="D188" i="2" l="1"/>
  <c r="H188" i="2" s="1"/>
  <c r="I187" i="2"/>
  <c r="D189" i="2" l="1"/>
  <c r="H189" i="2" s="1"/>
  <c r="I188" i="2"/>
  <c r="D190" i="2" l="1"/>
  <c r="H190" i="2" s="1"/>
  <c r="I189" i="2"/>
  <c r="D191" i="2" l="1"/>
  <c r="H191" i="2" s="1"/>
  <c r="I190" i="2"/>
  <c r="D192" i="2" l="1"/>
  <c r="H192" i="2" s="1"/>
  <c r="I191" i="2"/>
  <c r="D193" i="2" l="1"/>
  <c r="H193" i="2" s="1"/>
  <c r="I192" i="2"/>
  <c r="D194" i="2" l="1"/>
  <c r="H194" i="2" s="1"/>
  <c r="I193" i="2"/>
  <c r="D195" i="2" l="1"/>
  <c r="H195" i="2" s="1"/>
  <c r="I194" i="2"/>
  <c r="D196" i="2" l="1"/>
  <c r="H196" i="2" s="1"/>
  <c r="I195" i="2"/>
  <c r="D197" i="2" l="1"/>
  <c r="H197" i="2" s="1"/>
  <c r="I196" i="2"/>
  <c r="D198" i="2" l="1"/>
  <c r="H198" i="2" s="1"/>
  <c r="I197" i="2"/>
  <c r="D199" i="2" l="1"/>
  <c r="H199" i="2" s="1"/>
  <c r="I198" i="2"/>
  <c r="D200" i="2" l="1"/>
  <c r="H200" i="2" s="1"/>
  <c r="I199" i="2"/>
  <c r="D201" i="2" l="1"/>
  <c r="H201" i="2" s="1"/>
  <c r="I200" i="2"/>
  <c r="D202" i="2" l="1"/>
  <c r="H202" i="2" s="1"/>
  <c r="I201" i="2"/>
  <c r="D203" i="2" l="1"/>
  <c r="H203" i="2" s="1"/>
  <c r="I202" i="2"/>
  <c r="D204" i="2" l="1"/>
  <c r="H204" i="2" s="1"/>
  <c r="I203" i="2"/>
  <c r="D205" i="2" l="1"/>
  <c r="H205" i="2" s="1"/>
  <c r="I204" i="2"/>
  <c r="D206" i="2" l="1"/>
  <c r="H206" i="2" s="1"/>
  <c r="I205" i="2"/>
  <c r="D207" i="2" l="1"/>
  <c r="H207" i="2" s="1"/>
  <c r="I206" i="2"/>
  <c r="D208" i="2" l="1"/>
  <c r="H208" i="2" s="1"/>
  <c r="I207" i="2"/>
  <c r="D209" i="2" l="1"/>
  <c r="H209" i="2" s="1"/>
  <c r="I208" i="2"/>
  <c r="D210" i="2" l="1"/>
  <c r="H210" i="2" s="1"/>
  <c r="I209" i="2"/>
  <c r="I210" i="2" l="1"/>
  <c r="D211" i="2"/>
  <c r="H211" i="2" s="1"/>
  <c r="I211" i="2" l="1"/>
  <c r="D212" i="2"/>
  <c r="H212" i="2" s="1"/>
  <c r="D213" i="2" l="1"/>
  <c r="H213" i="2" s="1"/>
  <c r="I212" i="2"/>
  <c r="D214" i="2" l="1"/>
  <c r="H214" i="2" s="1"/>
  <c r="I213" i="2"/>
  <c r="D215" i="2" l="1"/>
  <c r="H215" i="2" s="1"/>
  <c r="I214" i="2"/>
  <c r="D216" i="2" l="1"/>
  <c r="H216" i="2" s="1"/>
  <c r="I215" i="2"/>
  <c r="D217" i="2" l="1"/>
  <c r="H217" i="2" s="1"/>
  <c r="I216" i="2"/>
  <c r="D218" i="2" l="1"/>
  <c r="H218" i="2" s="1"/>
  <c r="I217" i="2"/>
  <c r="D219" i="2" l="1"/>
  <c r="H219" i="2" s="1"/>
  <c r="I218" i="2"/>
  <c r="D220" i="2" l="1"/>
  <c r="H220" i="2" s="1"/>
  <c r="I219" i="2"/>
  <c r="D221" i="2" l="1"/>
  <c r="H221" i="2" s="1"/>
  <c r="I220" i="2"/>
  <c r="D222" i="2" l="1"/>
  <c r="H222" i="2" s="1"/>
  <c r="I221" i="2"/>
  <c r="D223" i="2" l="1"/>
  <c r="H223" i="2" s="1"/>
  <c r="I222" i="2"/>
  <c r="D224" i="2" l="1"/>
  <c r="H224" i="2" s="1"/>
  <c r="I223" i="2"/>
  <c r="D225" i="2" l="1"/>
  <c r="H225" i="2" s="1"/>
  <c r="I224" i="2"/>
  <c r="D226" i="2" l="1"/>
  <c r="H226" i="2" s="1"/>
  <c r="I225" i="2"/>
  <c r="D227" i="2" l="1"/>
  <c r="H227" i="2" s="1"/>
  <c r="I226" i="2"/>
  <c r="D228" i="2" l="1"/>
  <c r="H228" i="2" s="1"/>
  <c r="I227" i="2"/>
  <c r="D229" i="2" l="1"/>
  <c r="H229" i="2" s="1"/>
  <c r="I228" i="2"/>
  <c r="D230" i="2" l="1"/>
  <c r="H230" i="2" s="1"/>
  <c r="I229" i="2"/>
  <c r="D231" i="2" l="1"/>
  <c r="H231" i="2" s="1"/>
  <c r="I230" i="2"/>
  <c r="D232" i="2" l="1"/>
  <c r="H232" i="2" s="1"/>
  <c r="I231" i="2"/>
  <c r="D233" i="2" l="1"/>
  <c r="H233" i="2" s="1"/>
  <c r="I232" i="2"/>
  <c r="D234" i="2" l="1"/>
  <c r="H234" i="2" s="1"/>
  <c r="I233" i="2"/>
  <c r="D235" i="2" l="1"/>
  <c r="H235" i="2" s="1"/>
  <c r="I234" i="2"/>
  <c r="D236" i="2" l="1"/>
  <c r="H236" i="2" s="1"/>
  <c r="I235" i="2"/>
  <c r="D237" i="2" l="1"/>
  <c r="H237" i="2" s="1"/>
  <c r="I236" i="2"/>
  <c r="D238" i="2" l="1"/>
  <c r="H238" i="2" s="1"/>
  <c r="I237" i="2"/>
  <c r="D239" i="2" l="1"/>
  <c r="H239" i="2" s="1"/>
  <c r="I238" i="2"/>
  <c r="D240" i="2" l="1"/>
  <c r="H240" i="2" s="1"/>
  <c r="I239" i="2"/>
  <c r="D241" i="2" l="1"/>
  <c r="H241" i="2" s="1"/>
  <c r="I240" i="2"/>
  <c r="D242" i="2" l="1"/>
  <c r="H242" i="2" s="1"/>
  <c r="I241" i="2"/>
  <c r="D243" i="2" l="1"/>
  <c r="H243" i="2" s="1"/>
  <c r="I242" i="2"/>
  <c r="D244" i="2" l="1"/>
  <c r="H244" i="2" s="1"/>
  <c r="I243" i="2"/>
  <c r="D245" i="2" l="1"/>
  <c r="H245" i="2" s="1"/>
  <c r="I244" i="2"/>
  <c r="D246" i="2" l="1"/>
  <c r="H246" i="2" s="1"/>
  <c r="I245" i="2"/>
  <c r="D247" i="2" l="1"/>
  <c r="H247" i="2" s="1"/>
  <c r="I246" i="2"/>
  <c r="D248" i="2" l="1"/>
  <c r="H248" i="2" s="1"/>
  <c r="I247" i="2"/>
  <c r="D249" i="2" l="1"/>
  <c r="H249" i="2" s="1"/>
  <c r="I248" i="2"/>
  <c r="D250" i="2" l="1"/>
  <c r="H250" i="2" s="1"/>
  <c r="I249" i="2"/>
  <c r="D251" i="2" l="1"/>
  <c r="H251" i="2" s="1"/>
  <c r="I250" i="2"/>
  <c r="D252" i="2" l="1"/>
  <c r="H252" i="2" s="1"/>
  <c r="I251" i="2"/>
  <c r="D253" i="2" l="1"/>
  <c r="H253" i="2" s="1"/>
  <c r="I252" i="2"/>
  <c r="D254" i="2" l="1"/>
  <c r="H254" i="2" s="1"/>
  <c r="I253" i="2"/>
  <c r="D255" i="2" l="1"/>
  <c r="H255" i="2" s="1"/>
  <c r="I254" i="2"/>
  <c r="D256" i="2" l="1"/>
  <c r="H256" i="2" s="1"/>
  <c r="I255" i="2"/>
  <c r="D257" i="2" l="1"/>
  <c r="H257" i="2" s="1"/>
  <c r="I256" i="2"/>
  <c r="D258" i="2" l="1"/>
  <c r="H258" i="2" s="1"/>
  <c r="I257" i="2"/>
  <c r="D259" i="2" l="1"/>
  <c r="H259" i="2" s="1"/>
  <c r="I258" i="2"/>
  <c r="D260" i="2" l="1"/>
  <c r="H260" i="2" s="1"/>
  <c r="I259" i="2"/>
  <c r="D261" i="2" l="1"/>
  <c r="H261" i="2" s="1"/>
  <c r="I260" i="2"/>
  <c r="D262" i="2" l="1"/>
  <c r="H262" i="2" s="1"/>
  <c r="I261" i="2"/>
  <c r="D263" i="2" l="1"/>
  <c r="H263" i="2" s="1"/>
  <c r="I262" i="2"/>
  <c r="D264" i="2" l="1"/>
  <c r="H264" i="2" s="1"/>
  <c r="I263" i="2"/>
  <c r="D265" i="2" l="1"/>
  <c r="H265" i="2" s="1"/>
  <c r="I264" i="2"/>
  <c r="D266" i="2" l="1"/>
  <c r="H266" i="2" s="1"/>
  <c r="I265" i="2"/>
  <c r="D267" i="2" l="1"/>
  <c r="H267" i="2" s="1"/>
  <c r="I266" i="2"/>
  <c r="D268" i="2" l="1"/>
  <c r="H268" i="2" s="1"/>
  <c r="I267" i="2"/>
  <c r="D269" i="2" l="1"/>
  <c r="H269" i="2" s="1"/>
  <c r="I268" i="2"/>
  <c r="D270" i="2" l="1"/>
  <c r="H270" i="2" s="1"/>
  <c r="I269" i="2"/>
  <c r="D271" i="2" l="1"/>
  <c r="H271" i="2" s="1"/>
  <c r="I270" i="2"/>
  <c r="D272" i="2" l="1"/>
  <c r="H272" i="2" s="1"/>
  <c r="I271" i="2"/>
  <c r="D273" i="2" l="1"/>
  <c r="H273" i="2" s="1"/>
  <c r="I272" i="2"/>
  <c r="D274" i="2" l="1"/>
  <c r="H274" i="2" s="1"/>
  <c r="I273" i="2"/>
  <c r="D275" i="2" l="1"/>
  <c r="H275" i="2" s="1"/>
  <c r="I274" i="2"/>
  <c r="D276" i="2" l="1"/>
  <c r="H276" i="2" s="1"/>
  <c r="I275" i="2"/>
  <c r="D277" i="2" l="1"/>
  <c r="H277" i="2" s="1"/>
  <c r="I276" i="2"/>
  <c r="D278" i="2" l="1"/>
  <c r="H278" i="2" s="1"/>
  <c r="I277" i="2"/>
  <c r="D279" i="2" l="1"/>
  <c r="H279" i="2" s="1"/>
  <c r="I278" i="2"/>
  <c r="D280" i="2" l="1"/>
  <c r="H280" i="2" s="1"/>
  <c r="I279" i="2"/>
  <c r="D281" i="2" l="1"/>
  <c r="H281" i="2" s="1"/>
  <c r="I280" i="2"/>
  <c r="D282" i="2" l="1"/>
  <c r="H282" i="2" s="1"/>
  <c r="I281" i="2"/>
  <c r="D283" i="2" l="1"/>
  <c r="H283" i="2" s="1"/>
  <c r="I282" i="2"/>
  <c r="D284" i="2" l="1"/>
  <c r="H284" i="2" s="1"/>
  <c r="I283" i="2"/>
  <c r="D285" i="2" l="1"/>
  <c r="H285" i="2" s="1"/>
  <c r="I284" i="2"/>
  <c r="D286" i="2" l="1"/>
  <c r="H286" i="2" s="1"/>
  <c r="I285" i="2"/>
  <c r="D287" i="2" l="1"/>
  <c r="H287" i="2" s="1"/>
  <c r="I286" i="2"/>
  <c r="D288" i="2" l="1"/>
  <c r="H288" i="2" s="1"/>
  <c r="I287" i="2"/>
  <c r="D289" i="2" l="1"/>
  <c r="H289" i="2" s="1"/>
  <c r="I288" i="2"/>
  <c r="I289" i="2" l="1"/>
  <c r="D290" i="2"/>
  <c r="H290" i="2" s="1"/>
  <c r="D291" i="2" l="1"/>
  <c r="H291" i="2" s="1"/>
  <c r="I290" i="2"/>
  <c r="D292" i="2" l="1"/>
  <c r="H292" i="2" s="1"/>
  <c r="I291" i="2"/>
  <c r="D293" i="2" l="1"/>
  <c r="H293" i="2" s="1"/>
  <c r="I292" i="2"/>
  <c r="D294" i="2" l="1"/>
  <c r="H294" i="2" s="1"/>
  <c r="I293" i="2"/>
  <c r="D295" i="2" l="1"/>
  <c r="H295" i="2" s="1"/>
  <c r="I294" i="2"/>
  <c r="D296" i="2" l="1"/>
  <c r="H296" i="2" s="1"/>
  <c r="I295" i="2"/>
  <c r="D297" i="2" l="1"/>
  <c r="H297" i="2" s="1"/>
  <c r="I296" i="2"/>
  <c r="D298" i="2" l="1"/>
  <c r="H298" i="2" s="1"/>
  <c r="I297" i="2"/>
  <c r="D299" i="2" l="1"/>
  <c r="H299" i="2" s="1"/>
  <c r="I298" i="2"/>
  <c r="D300" i="2" l="1"/>
  <c r="H300" i="2" s="1"/>
  <c r="I299" i="2"/>
  <c r="D301" i="2" l="1"/>
  <c r="H301" i="2" s="1"/>
  <c r="I300" i="2"/>
  <c r="D302" i="2" l="1"/>
  <c r="H302" i="2" s="1"/>
  <c r="I301" i="2"/>
  <c r="D303" i="2" l="1"/>
  <c r="H303" i="2" s="1"/>
  <c r="I302" i="2"/>
  <c r="D304" i="2" l="1"/>
  <c r="H304" i="2" s="1"/>
  <c r="I303" i="2"/>
  <c r="D305" i="2" l="1"/>
  <c r="H305" i="2" s="1"/>
  <c r="I304" i="2"/>
  <c r="D306" i="2" l="1"/>
  <c r="H306" i="2" s="1"/>
  <c r="I305" i="2"/>
  <c r="D307" i="2" l="1"/>
  <c r="H307" i="2" s="1"/>
  <c r="I306" i="2"/>
  <c r="D308" i="2" l="1"/>
  <c r="H308" i="2" s="1"/>
  <c r="I307" i="2"/>
  <c r="D309" i="2" l="1"/>
  <c r="H309" i="2" s="1"/>
  <c r="I308" i="2"/>
  <c r="D310" i="2" l="1"/>
  <c r="H310" i="2" s="1"/>
  <c r="I309" i="2"/>
  <c r="D311" i="2" l="1"/>
  <c r="H311" i="2" s="1"/>
  <c r="I310" i="2"/>
  <c r="D312" i="2" l="1"/>
  <c r="H312" i="2" s="1"/>
  <c r="I311" i="2"/>
  <c r="D313" i="2" l="1"/>
  <c r="H313" i="2" s="1"/>
  <c r="I312" i="2"/>
  <c r="D314" i="2" l="1"/>
  <c r="H314" i="2" s="1"/>
  <c r="I313" i="2"/>
  <c r="D315" i="2" l="1"/>
  <c r="H315" i="2" s="1"/>
  <c r="I314" i="2"/>
  <c r="D316" i="2" l="1"/>
  <c r="H316" i="2" s="1"/>
  <c r="I315" i="2"/>
  <c r="D317" i="2" l="1"/>
  <c r="H317" i="2" s="1"/>
  <c r="I316" i="2"/>
  <c r="D318" i="2" l="1"/>
  <c r="H318" i="2" s="1"/>
  <c r="I317" i="2"/>
  <c r="D319" i="2" l="1"/>
  <c r="H319" i="2" s="1"/>
  <c r="I318" i="2"/>
  <c r="D320" i="2" l="1"/>
  <c r="H320" i="2" s="1"/>
  <c r="I319" i="2"/>
  <c r="D321" i="2" l="1"/>
  <c r="H321" i="2" s="1"/>
  <c r="I320" i="2"/>
  <c r="D322" i="2" l="1"/>
  <c r="H322" i="2" s="1"/>
  <c r="I321" i="2"/>
  <c r="D323" i="2" l="1"/>
  <c r="H323" i="2" s="1"/>
  <c r="I322" i="2"/>
  <c r="D324" i="2" l="1"/>
  <c r="H324" i="2" s="1"/>
  <c r="I323" i="2"/>
  <c r="D325" i="2" l="1"/>
  <c r="H325" i="2" s="1"/>
  <c r="I324" i="2"/>
  <c r="D326" i="2" l="1"/>
  <c r="H326" i="2" s="1"/>
  <c r="I325" i="2"/>
  <c r="D327" i="2" l="1"/>
  <c r="H327" i="2" s="1"/>
  <c r="I326" i="2"/>
  <c r="D328" i="2" l="1"/>
  <c r="H328" i="2" s="1"/>
  <c r="I327" i="2"/>
  <c r="D329" i="2" l="1"/>
  <c r="H329" i="2" s="1"/>
  <c r="I328" i="2"/>
  <c r="D330" i="2" l="1"/>
  <c r="H330" i="2" s="1"/>
  <c r="I329" i="2"/>
  <c r="D331" i="2" l="1"/>
  <c r="H331" i="2" s="1"/>
  <c r="I330" i="2"/>
  <c r="D332" i="2" l="1"/>
  <c r="H332" i="2" s="1"/>
  <c r="I331" i="2"/>
  <c r="D333" i="2" l="1"/>
  <c r="H333" i="2" s="1"/>
  <c r="I332" i="2"/>
  <c r="D334" i="2" l="1"/>
  <c r="H334" i="2" s="1"/>
  <c r="I333" i="2"/>
  <c r="D335" i="2" l="1"/>
  <c r="H335" i="2" s="1"/>
  <c r="I334" i="2"/>
  <c r="D336" i="2" l="1"/>
  <c r="H336" i="2" s="1"/>
  <c r="I335" i="2"/>
  <c r="D337" i="2" l="1"/>
  <c r="H337" i="2" s="1"/>
  <c r="I336" i="2"/>
  <c r="D338" i="2" l="1"/>
  <c r="H338" i="2" s="1"/>
  <c r="I337" i="2"/>
  <c r="D339" i="2" l="1"/>
  <c r="H339" i="2" s="1"/>
  <c r="I338" i="2"/>
  <c r="D340" i="2" l="1"/>
  <c r="H340" i="2" s="1"/>
  <c r="I339" i="2"/>
  <c r="D341" i="2" l="1"/>
  <c r="H341" i="2" s="1"/>
  <c r="I340" i="2"/>
  <c r="D342" i="2" l="1"/>
  <c r="H342" i="2" s="1"/>
  <c r="I341" i="2"/>
  <c r="D343" i="2" l="1"/>
  <c r="H343" i="2" s="1"/>
  <c r="I342" i="2"/>
  <c r="D344" i="2" l="1"/>
  <c r="H344" i="2" s="1"/>
  <c r="I343" i="2"/>
  <c r="D345" i="2" l="1"/>
  <c r="H345" i="2" s="1"/>
  <c r="I344" i="2"/>
  <c r="D346" i="2" l="1"/>
  <c r="H346" i="2" s="1"/>
  <c r="I345" i="2"/>
  <c r="D347" i="2" l="1"/>
  <c r="H347" i="2" s="1"/>
  <c r="I346" i="2"/>
  <c r="D348" i="2" l="1"/>
  <c r="H348" i="2" s="1"/>
  <c r="I347" i="2"/>
  <c r="D349" i="2" l="1"/>
  <c r="H349" i="2" s="1"/>
  <c r="I348" i="2"/>
  <c r="D350" i="2" l="1"/>
  <c r="H350" i="2" s="1"/>
  <c r="I349" i="2"/>
  <c r="D351" i="2" l="1"/>
  <c r="H351" i="2" s="1"/>
  <c r="I350" i="2"/>
  <c r="D352" i="2" l="1"/>
  <c r="H352" i="2" s="1"/>
  <c r="I351" i="2"/>
  <c r="D353" i="2" l="1"/>
  <c r="H353" i="2" s="1"/>
  <c r="I352" i="2"/>
  <c r="D354" i="2" l="1"/>
  <c r="H354" i="2" s="1"/>
  <c r="I353" i="2"/>
  <c r="D355" i="2" l="1"/>
  <c r="H355" i="2" s="1"/>
  <c r="I354" i="2"/>
  <c r="D356" i="2" l="1"/>
  <c r="H356" i="2" s="1"/>
  <c r="I355" i="2"/>
  <c r="D357" i="2" l="1"/>
  <c r="H357" i="2" s="1"/>
  <c r="I356" i="2"/>
  <c r="D358" i="2" l="1"/>
  <c r="H358" i="2" s="1"/>
  <c r="I357" i="2"/>
  <c r="D359" i="2" l="1"/>
  <c r="H359" i="2" s="1"/>
  <c r="I358" i="2"/>
  <c r="D360" i="2" l="1"/>
  <c r="H360" i="2" s="1"/>
  <c r="I359" i="2"/>
  <c r="D361" i="2" l="1"/>
  <c r="H361" i="2" s="1"/>
  <c r="I360" i="2"/>
  <c r="D362" i="2" l="1"/>
  <c r="H362" i="2" s="1"/>
  <c r="I361" i="2"/>
  <c r="D363" i="2" l="1"/>
  <c r="H363" i="2" s="1"/>
  <c r="I362" i="2"/>
  <c r="D364" i="2" l="1"/>
  <c r="H364" i="2" s="1"/>
  <c r="I363" i="2"/>
  <c r="D365" i="2" l="1"/>
  <c r="H365" i="2" s="1"/>
  <c r="I364" i="2"/>
  <c r="D366" i="2" l="1"/>
  <c r="H366" i="2" s="1"/>
  <c r="I365" i="2"/>
  <c r="D367" i="2" l="1"/>
  <c r="H367" i="2" s="1"/>
  <c r="I366" i="2"/>
  <c r="D368" i="2" l="1"/>
  <c r="H368" i="2" s="1"/>
  <c r="I367" i="2"/>
  <c r="D369" i="2" l="1"/>
  <c r="H369" i="2" s="1"/>
  <c r="I368" i="2"/>
  <c r="D370" i="2" l="1"/>
  <c r="H370" i="2" s="1"/>
  <c r="I369" i="2"/>
  <c r="D371" i="2" l="1"/>
  <c r="H371" i="2" s="1"/>
  <c r="I370" i="2"/>
  <c r="D372" i="2" l="1"/>
  <c r="H372" i="2" s="1"/>
  <c r="I372" i="2" s="1"/>
  <c r="I37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C10" authorId="0" shapeId="0" xr:uid="{00000000-0006-0000-0000-000001000000}">
      <text>
        <r>
          <rPr>
            <b/>
            <sz val="8"/>
            <color indexed="81"/>
            <rFont val="Tahoma"/>
            <family val="2"/>
          </rPr>
          <t>Totals are calculated automatically.</t>
        </r>
      </text>
    </comment>
  </commentList>
</comments>
</file>

<file path=xl/sharedStrings.xml><?xml version="1.0" encoding="utf-8"?>
<sst xmlns="http://schemas.openxmlformats.org/spreadsheetml/2006/main" count="71" uniqueCount="69">
  <si>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</si>
  <si>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</si>
  <si>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</si>
  <si>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</si>
  <si>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</si>
  <si>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</si>
  <si>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</si>
  <si>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</si>
  <si>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</si>
  <si>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</si>
  <si>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</si>
  <si>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</si>
  <si>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</si>
  <si>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</si>
  <si>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</si>
  <si>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</si>
  <si>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</si>
  <si>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</si>
  <si>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</si>
  <si>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</si>
  <si>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</si>
  <si>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</si>
  <si>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</si>
  <si>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</si>
  <si>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</si>
  <si>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</si>
  <si>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</si>
  <si>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</si>
  <si>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</si>
  <si>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</si>
  <si>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</si>
  <si>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</si>
  <si>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</si>
  <si>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</si>
  <si>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</si>
  <si>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</si>
  <si>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</si>
  <si>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</si>
  <si>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</si>
  <si>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</si>
  <si>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</si>
  <si>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</si>
  <si>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</si>
  <si>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</si>
  <si>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</si>
  <si>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Cash Flow (12 months)</t>
  </si>
  <si>
    <t>Today!</t>
  </si>
  <si>
    <t>Loan Amortization Schedule</t>
  </si>
  <si>
    <t>Loan 1</t>
  </si>
  <si>
    <t>© www.excel-skills.com</t>
  </si>
  <si>
    <t>Loan Principle Amount</t>
  </si>
  <si>
    <t>Annual Interest Rate</t>
  </si>
  <si>
    <t>Loan Period (in months)</t>
  </si>
  <si>
    <t>Original Repayment Amount</t>
  </si>
  <si>
    <t>Loan Start Date</t>
  </si>
  <si>
    <t>Repayment Type</t>
  </si>
  <si>
    <t>End</t>
  </si>
  <si>
    <t>Residual Value</t>
  </si>
  <si>
    <t>Month</t>
  </si>
  <si>
    <t>Cell 
Ref</t>
  </si>
  <si>
    <t>Repayment Number</t>
  </si>
  <si>
    <t>Opening 
Balance</t>
  </si>
  <si>
    <t>Loan 
Repayment</t>
  </si>
  <si>
    <t>Interest 
Charged</t>
  </si>
  <si>
    <t>Capital 
Repaid</t>
  </si>
  <si>
    <t>Closing 
Balance</t>
  </si>
  <si>
    <t>% Capital 
Outstanding</t>
  </si>
  <si>
    <t>Interest 
Rate</t>
  </si>
  <si>
    <t>(Source: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</si>
</sst>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m"/>
    <numFmt numFmtId="170" formatCode="0.0%"/>
    <numFmt numFmtId="171" formatCode="mmm\-yyyy"/>
  </numFmts>
  <fonts count="19" x14ac:knownFonts="1">
    <font>
      <sz val="8"/>
      <name val="Arial"/>
    </font>
    <font>
      <b/>
      <sz val="8"/>
      <name val="Arial"/>
      <family val="2"/>
    </font>
    <font>
      <sz val="8"/>
      <name val="Arial"/>
      <family val="2"/>
    </font>
    <font>
      <b/>
      <sz val="8"/>
      <color indexed="81"/>
      <name val="Tahoma"/>
      <family val="2"/>
    </font>
    <font>
      <sz val="9"/>
      <name val="Arial"/>
      <family val="2"/>
    </font>
    <font>
      <b/>
      <sz val="9"/>
      <name val="Arial"/>
      <family val="2"/>
    </font>
    <font>
      <b/>
      <sz val="19"/>
      <name val="Arial"/>
      <family val="2"/>
    </font>
    <font>
      <i/>
      <sz val="8"/>
      <name val="Arial"/>
      <family val="2"/>
    </font>
    <font>
      <sz val="8"/>
      <name val="Arial"/>
    </font>
    <font>
      <b/>
      <sz val="12"/>
      <name val="Arial"/>
      <family val="2"/>
    </font>
    <font>
      <b/>
      <sz val="9.5"/>
      <color indexed="12"/>
      <name val="Arial"/>
      <family val="2"/>
    </font>
    <font>
      <sz val="10"/>
      <name val="Arial"/>
      <family val="2"/>
    </font>
    <font>
      <sz val="9.5"/>
      <name val="Arial"/>
      <family val="2"/>
    </font>
    <font>
      <u/>
      <sz val="8"/>
      <color indexed="12"/>
      <name val="Arial"/>
      <family val="2"/>
    </font>
    <font>
      <b/>
      <u/>
      <sz val="9.5"/>
      <color indexed="17"/>
      <name val="Arial"/>
      <family val="2"/>
    </font>
    <font>
      <i/>
      <sz val="9.5"/>
      <name val="Arial"/>
      <family val="2"/>
    </font>
    <font>
      <sz val="9.5"/>
      <color theme="0"/>
      <name val="Arial"/>
      <family val="2"/>
    </font>
    <font>
      <b/>
      <sz val="9.5"/>
      <color theme="0"/>
      <name val="Arial"/>
      <family val="2"/>
    </font>
    <font>
      <b/>
      <sz val="9.5"/>
      <name val="Arial"/>
      <family val="2"/>
    </font>
  </fonts>
  <fills count="9">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theme="6" tint="0.59999389629810485"/>
        <bgColor indexed="64"/>
      </patternFill>
    </fill>
    <fill>
      <patternFill patternType="solid">
        <fgColor rgb="FF292929"/>
        <bgColor indexed="64"/>
      </patternFill>
    </fill>
    <fill>
      <patternFill patternType="solid">
        <fgColor indexed="43"/>
        <bgColor indexed="64"/>
      </patternFill>
    </fill>
    <fill>
      <patternFill patternType="solid">
        <fgColor rgb="FFCCFFFF"/>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right/>
      <top style="thin">
        <color indexed="64"/>
      </top>
      <bottom style="double">
        <color indexed="64"/>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0" fontId="11" fillId="0" borderId="0"/>
    <xf numFmtId="0" fontId="13" fillId="0" borderId="0" applyNumberFormat="0" applyFill="0" applyBorder="0" applyAlignment="0" applyProtection="0">
      <alignment vertical="top"/>
      <protection locked="0"/>
    </xf>
  </cellStyleXfs>
  <cellXfs count="75">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2" fillId="0" borderId="0" xfId="0" applyFont="1" applyBorder="1" applyAlignment="1">
      <alignment vertical="center"/>
    </xf>
    <xf numFmtId="0" fontId="1" fillId="0" borderId="0" xfId="0" applyFont="1" applyBorder="1" applyAlignment="1">
      <alignment vertical="center" wrapText="1"/>
    </xf>
    <xf numFmtId="0" fontId="1" fillId="2" borderId="1" xfId="0" applyFont="1" applyFill="1" applyBorder="1" applyAlignment="1">
      <alignment vertical="center" wrapText="1"/>
    </xf>
    <xf numFmtId="3" fontId="2" fillId="2" borderId="1" xfId="0" applyNumberFormat="1" applyFont="1" applyFill="1" applyBorder="1" applyAlignment="1">
      <alignment vertical="center"/>
    </xf>
    <xf numFmtId="0" fontId="1" fillId="0" borderId="2" xfId="0" applyFont="1" applyBorder="1" applyAlignment="1">
      <alignment vertical="center" wrapText="1"/>
    </xf>
    <xf numFmtId="3" fontId="2" fillId="0" borderId="2" xfId="0" applyNumberFormat="1" applyFont="1" applyBorder="1" applyAlignment="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3" fontId="2" fillId="3" borderId="1" xfId="0" applyNumberFormat="1" applyFont="1" applyFill="1" applyBorder="1" applyAlignment="1">
      <alignment vertical="center"/>
    </xf>
    <xf numFmtId="0" fontId="1" fillId="0" borderId="3" xfId="0" applyFont="1" applyBorder="1" applyAlignment="1">
      <alignment vertical="center" wrapText="1"/>
    </xf>
    <xf numFmtId="3" fontId="2" fillId="0" borderId="3" xfId="0" applyNumberFormat="1" applyFont="1" applyBorder="1" applyAlignment="1">
      <alignment vertical="center"/>
    </xf>
    <xf numFmtId="0" fontId="5" fillId="0" borderId="0" xfId="0" applyFont="1" applyAlignment="1"/>
    <xf numFmtId="0" fontId="4" fillId="0" borderId="0" xfId="0" applyFont="1" applyAlignment="1"/>
    <xf numFmtId="0" fontId="5" fillId="0" borderId="0" xfId="0" applyFont="1" applyAlignment="1">
      <alignment horizontal="right"/>
    </xf>
    <xf numFmtId="17" fontId="5" fillId="0" borderId="0" xfId="0" applyNumberFormat="1" applyFont="1" applyAlignment="1">
      <alignment horizontal="right"/>
    </xf>
    <xf numFmtId="0" fontId="1"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4" borderId="1" xfId="0" applyFont="1" applyFill="1" applyBorder="1" applyAlignment="1">
      <alignment vertical="center" wrapText="1"/>
    </xf>
    <xf numFmtId="3" fontId="2" fillId="4" borderId="1" xfId="0" applyNumberFormat="1" applyFont="1" applyFill="1" applyBorder="1" applyAlignment="1">
      <alignment vertical="center"/>
    </xf>
    <xf numFmtId="0" fontId="6" fillId="0" borderId="0" xfId="0" applyFont="1" applyAlignment="1"/>
    <xf numFmtId="0" fontId="5" fillId="5" borderId="5" xfId="0" applyFont="1" applyFill="1" applyBorder="1" applyAlignment="1">
      <alignment vertical="center" wrapText="1"/>
    </xf>
    <xf numFmtId="3" fontId="2" fillId="5" borderId="3" xfId="0" applyNumberFormat="1" applyFont="1" applyFill="1" applyBorder="1" applyAlignment="1">
      <alignment vertical="center"/>
    </xf>
    <xf numFmtId="3" fontId="2" fillId="5" borderId="4" xfId="0" applyNumberFormat="1" applyFont="1" applyFill="1" applyBorder="1" applyAlignment="1">
      <alignment vertical="center"/>
    </xf>
    <xf numFmtId="3" fontId="2" fillId="5" borderId="0" xfId="0" applyNumberFormat="1" applyFont="1" applyFill="1" applyBorder="1" applyAlignment="1">
      <alignment vertical="center"/>
    </xf>
    <xf numFmtId="0" fontId="5" fillId="5" borderId="5"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7" fillId="0" borderId="0" xfId="0" applyFont="1" applyAlignment="1">
      <alignment vertical="center" wrapText="1"/>
    </xf>
    <xf numFmtId="0" fontId="9" fillId="0" borderId="0" xfId="0" applyFont="1" applyProtection="1">
      <protection hidden="1"/>
    </xf>
    <xf numFmtId="0" fontId="10" fillId="0" borderId="0" xfId="0" applyFont="1" applyProtection="1">
      <protection hidden="1"/>
    </xf>
    <xf numFmtId="0" fontId="12" fillId="0" borderId="0" xfId="3" applyFont="1" applyProtection="1">
      <protection hidden="1"/>
    </xf>
    <xf numFmtId="43" fontId="12" fillId="0" borderId="0" xfId="1" applyFont="1" applyAlignment="1" applyProtection="1">
      <protection hidden="1"/>
    </xf>
    <xf numFmtId="170" fontId="12" fillId="0" borderId="0" xfId="2" applyNumberFormat="1" applyFont="1" applyAlignment="1" applyProtection="1">
      <protection hidden="1"/>
    </xf>
    <xf numFmtId="0" fontId="14" fillId="0" borderId="0" xfId="4" applyFont="1" applyAlignment="1" applyProtection="1">
      <alignment horizontal="right"/>
      <protection hidden="1"/>
    </xf>
    <xf numFmtId="0" fontId="15" fillId="0" borderId="0" xfId="0" applyFont="1" applyProtection="1">
      <protection hidden="1"/>
    </xf>
    <xf numFmtId="0" fontId="16" fillId="0" borderId="0" xfId="0" applyFont="1" applyProtection="1">
      <protection hidden="1"/>
    </xf>
    <xf numFmtId="171" fontId="12" fillId="0" borderId="0" xfId="3" applyNumberFormat="1" applyFont="1" applyProtection="1">
      <protection hidden="1"/>
    </xf>
    <xf numFmtId="0" fontId="12" fillId="0" borderId="0" xfId="0" applyFont="1" applyAlignment="1" applyProtection="1">
      <alignment wrapText="1"/>
      <protection hidden="1"/>
    </xf>
    <xf numFmtId="0" fontId="17" fillId="6" borderId="6" xfId="1" applyNumberFormat="1" applyFont="1" applyFill="1" applyBorder="1" applyAlignment="1" applyProtection="1">
      <alignment horizontal="left"/>
      <protection hidden="1"/>
    </xf>
    <xf numFmtId="0" fontId="17" fillId="6" borderId="7" xfId="1" applyNumberFormat="1" applyFont="1" applyFill="1" applyBorder="1" applyAlignment="1" applyProtection="1">
      <alignment horizontal="left"/>
      <protection hidden="1"/>
    </xf>
    <xf numFmtId="0" fontId="17" fillId="6" borderId="8" xfId="1" applyNumberFormat="1" applyFont="1" applyFill="1" applyBorder="1" applyAlignment="1" applyProtection="1">
      <alignment horizontal="left"/>
      <protection hidden="1"/>
    </xf>
    <xf numFmtId="43" fontId="12" fillId="7" borderId="9" xfId="1" applyFont="1" applyFill="1" applyBorder="1" applyAlignment="1" applyProtection="1">
      <protection hidden="1"/>
    </xf>
    <xf numFmtId="10" fontId="12" fillId="7" borderId="9" xfId="1" applyNumberFormat="1" applyFont="1" applyFill="1" applyBorder="1" applyAlignment="1" applyProtection="1">
      <protection hidden="1"/>
    </xf>
    <xf numFmtId="43" fontId="12" fillId="0" borderId="0" xfId="1" applyFont="1" applyFill="1" applyBorder="1" applyAlignment="1" applyProtection="1">
      <protection hidden="1"/>
    </xf>
    <xf numFmtId="170" fontId="12" fillId="0" borderId="0" xfId="2" applyNumberFormat="1" applyFont="1" applyFill="1" applyBorder="1" applyAlignment="1" applyProtection="1">
      <protection hidden="1"/>
    </xf>
    <xf numFmtId="43" fontId="12" fillId="2" borderId="9" xfId="1" applyFont="1" applyFill="1" applyBorder="1" applyAlignment="1" applyProtection="1">
      <protection hidden="1"/>
    </xf>
    <xf numFmtId="14" fontId="12" fillId="7" borderId="9" xfId="1" applyNumberFormat="1" applyFont="1" applyFill="1" applyBorder="1" applyAlignment="1" applyProtection="1">
      <alignment horizontal="right"/>
      <protection hidden="1"/>
    </xf>
    <xf numFmtId="170" fontId="12" fillId="7" borderId="9" xfId="2" applyNumberFormat="1" applyFont="1" applyFill="1" applyBorder="1" applyAlignment="1" applyProtection="1">
      <alignment horizontal="center"/>
      <protection hidden="1"/>
    </xf>
    <xf numFmtId="0" fontId="17" fillId="6" borderId="6" xfId="1" applyNumberFormat="1" applyFont="1" applyFill="1" applyBorder="1" applyAlignment="1" applyProtection="1">
      <alignment horizontal="left"/>
      <protection hidden="1"/>
    </xf>
    <xf numFmtId="0" fontId="17" fillId="6" borderId="7" xfId="1" applyNumberFormat="1" applyFont="1" applyFill="1" applyBorder="1" applyAlignment="1" applyProtection="1">
      <alignment horizontal="left"/>
      <protection hidden="1"/>
    </xf>
    <xf numFmtId="0" fontId="17" fillId="6" borderId="8" xfId="1" applyNumberFormat="1" applyFont="1" applyFill="1" applyBorder="1" applyAlignment="1" applyProtection="1">
      <alignment horizontal="left"/>
      <protection hidden="1"/>
    </xf>
    <xf numFmtId="0" fontId="12" fillId="0" borderId="0" xfId="3" applyFont="1" applyAlignment="1" applyProtection="1">
      <alignment horizontal="left"/>
      <protection hidden="1"/>
    </xf>
    <xf numFmtId="171" fontId="18" fillId="2" borderId="9" xfId="3" applyNumberFormat="1" applyFont="1" applyFill="1" applyBorder="1" applyAlignment="1" applyProtection="1">
      <alignment horizontal="center" wrapText="1"/>
      <protection hidden="1"/>
    </xf>
    <xf numFmtId="0" fontId="18" fillId="2" borderId="9" xfId="3" applyFont="1" applyFill="1" applyBorder="1" applyAlignment="1" applyProtection="1">
      <alignment horizontal="center" wrapText="1"/>
      <protection hidden="1"/>
    </xf>
    <xf numFmtId="43" fontId="18" fillId="2" borderId="9" xfId="1" applyFont="1" applyFill="1" applyBorder="1" applyAlignment="1" applyProtection="1">
      <alignment horizontal="center" wrapText="1"/>
      <protection hidden="1"/>
    </xf>
    <xf numFmtId="170" fontId="18" fillId="2" borderId="9" xfId="2" applyNumberFormat="1" applyFont="1" applyFill="1" applyBorder="1" applyAlignment="1" applyProtection="1">
      <alignment horizontal="center" wrapText="1"/>
      <protection hidden="1"/>
    </xf>
    <xf numFmtId="0" fontId="18" fillId="0" borderId="0" xfId="3" applyFont="1" applyAlignment="1" applyProtection="1">
      <alignment horizontal="center" wrapText="1"/>
      <protection hidden="1"/>
    </xf>
    <xf numFmtId="43" fontId="18" fillId="7" borderId="9" xfId="1" applyFont="1" applyFill="1" applyBorder="1" applyAlignment="1" applyProtection="1">
      <alignment horizontal="center" wrapText="1"/>
      <protection hidden="1"/>
    </xf>
    <xf numFmtId="171" fontId="12" fillId="0" borderId="0" xfId="3" applyNumberFormat="1" applyFont="1" applyAlignment="1" applyProtection="1">
      <alignment horizontal="center"/>
      <protection hidden="1"/>
    </xf>
    <xf numFmtId="43" fontId="12" fillId="0" borderId="0" xfId="1" applyFont="1" applyAlignment="1" applyProtection="1">
      <alignment horizontal="center"/>
      <protection hidden="1"/>
    </xf>
    <xf numFmtId="0" fontId="12" fillId="0" borderId="0" xfId="3" applyFont="1" applyAlignment="1" applyProtection="1">
      <alignment horizontal="center"/>
      <protection hidden="1"/>
    </xf>
    <xf numFmtId="10" fontId="12" fillId="8" borderId="10" xfId="2" applyNumberFormat="1" applyFont="1" applyFill="1" applyBorder="1" applyAlignment="1" applyProtection="1">
      <protection hidden="1"/>
    </xf>
    <xf numFmtId="171" fontId="12" fillId="0" borderId="0" xfId="0" applyNumberFormat="1" applyFont="1" applyAlignment="1" applyProtection="1">
      <alignment horizontal="center"/>
      <protection hidden="1"/>
    </xf>
    <xf numFmtId="171" fontId="18" fillId="0" borderId="0" xfId="3" applyNumberFormat="1" applyFont="1" applyProtection="1">
      <protection hidden="1"/>
    </xf>
    <xf numFmtId="0" fontId="18" fillId="0" borderId="0" xfId="3" applyFont="1" applyProtection="1">
      <protection hidden="1"/>
    </xf>
    <xf numFmtId="43" fontId="18" fillId="0" borderId="0" xfId="1" applyFont="1" applyAlignment="1" applyProtection="1">
      <protection hidden="1"/>
    </xf>
    <xf numFmtId="43" fontId="18" fillId="0" borderId="11" xfId="1" applyFont="1" applyBorder="1" applyAlignment="1" applyProtection="1">
      <protection hidden="1"/>
    </xf>
    <xf numFmtId="170" fontId="18" fillId="0" borderId="0" xfId="2" applyNumberFormat="1" applyFont="1" applyAlignment="1" applyProtection="1">
      <protection hidden="1"/>
    </xf>
    <xf numFmtId="0" fontId="18" fillId="0" borderId="0" xfId="0" applyFont="1" applyAlignment="1" applyProtection="1">
      <alignment wrapText="1"/>
      <protection hidden="1"/>
    </xf>
  </cellXfs>
  <cellStyles count="5">
    <cellStyle name="Comma" xfId="1" builtinId="3"/>
    <cellStyle name="Hyperlink" xfId="4" builtinId="8"/>
    <cellStyle name="Normal" xfId="0" builtinId="0"/>
    <cellStyle name="Normal_Amortisation" xfId="3" xr:uid="{305B96BE-254A-453B-A945-2F339058C7F8}"/>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421380</xdr:colOff>
      <xdr:row>0</xdr:row>
      <xdr:rowOff>876300</xdr:rowOff>
    </xdr:to>
    <xdr:pic>
      <xdr:nvPicPr>
        <xdr:cNvPr id="3" name="Picture 2">
          <a:extLst>
            <a:ext uri="{FF2B5EF4-FFF2-40B4-BE49-F238E27FC236}">
              <a16:creationId xmlns:a16="http://schemas.microsoft.com/office/drawing/2014/main" id="{558CC4D2-0334-4E98-A4E1-E1548A4569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97855" cy="876300"/>
        </a:xfrm>
        <a:prstGeom prst="rect">
          <a:avLst/>
        </a:prstGeom>
      </xdr:spPr>
    </xdr:pic>
    <xdr:clientData/>
  </xdr:twoCellAnchor>
  <xdr:twoCellAnchor editAs="oneCell">
    <xdr:from>
      <xdr:col>10</xdr:col>
      <xdr:colOff>381000</xdr:colOff>
      <xdr:row>0</xdr:row>
      <xdr:rowOff>1</xdr:rowOff>
    </xdr:from>
    <xdr:to>
      <xdr:col>15</xdr:col>
      <xdr:colOff>774</xdr:colOff>
      <xdr:row>0</xdr:row>
      <xdr:rowOff>888126</xdr:rowOff>
    </xdr:to>
    <xdr:pic>
      <xdr:nvPicPr>
        <xdr:cNvPr id="5" name="Picture 4">
          <a:extLst>
            <a:ext uri="{FF2B5EF4-FFF2-40B4-BE49-F238E27FC236}">
              <a16:creationId xmlns:a16="http://schemas.microsoft.com/office/drawing/2014/main" id="{637BEADC-B200-420E-9560-6B6E445BBF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19900" y="1"/>
          <a:ext cx="2286774" cy="888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49</xdr:row>
      <xdr:rowOff>125732</xdr:rowOff>
    </xdr:to>
    <xdr:sp macro="" textlink="">
      <xdr:nvSpPr>
        <xdr:cNvPr id="2" name="Text Box 1">
          <a:extLst>
            <a:ext uri="{FF2B5EF4-FFF2-40B4-BE49-F238E27FC236}">
              <a16:creationId xmlns:a16="http://schemas.microsoft.com/office/drawing/2014/main" id="{6162B2FB-D558-4B39-8D5F-DD544CB4E5C0}"/>
            </a:ext>
          </a:extLst>
        </xdr:cNvPr>
        <xdr:cNvSpPr txBox="1">
          <a:spLocks noChangeArrowheads="1"/>
        </xdr:cNvSpPr>
      </xdr:nvSpPr>
      <xdr:spPr bwMode="auto">
        <a:xfrm>
          <a:off x="0" y="0"/>
          <a:ext cx="4152900" cy="7126607"/>
        </a:xfrm>
        <a:prstGeom prst="rect">
          <a:avLst/>
        </a:prstGeom>
        <a:gradFill rotWithShape="1">
          <a:gsLst>
            <a:gs pos="0">
              <a:srgbClr xmlns:mc="http://schemas.openxmlformats.org/markup-compatibility/2006" xmlns:a14="http://schemas.microsoft.com/office/drawing/2010/main" val="FDFDFB" mc:Ignorable="a14" a14:legacySpreadsheetColorIndex="41">
                <a:gamma/>
                <a:tint val="44314"/>
                <a:invGamma/>
              </a:srgbClr>
            </a:gs>
            <a:gs pos="100000">
              <a:srgbClr xmlns:mc="http://schemas.openxmlformats.org/markup-compatibility/2006" xmlns:a14="http://schemas.microsoft.com/office/drawing/2010/main" val="FBFAF5" mc:Ignorable="a14" a14:legacySpreadsheetColorIndex="41"/>
            </a:gs>
          </a:gsLst>
          <a:lin ang="0" scaled="1"/>
        </a:gra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9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Source: SCORE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P52"/>
  <sheetViews>
    <sheetView showGridLines="0" tabSelected="1" zoomScaleNormal="100" workbookViewId="0">
      <pane ySplit="3" topLeftCell="A4" activePane="bottomLeft" state="frozen"/>
      <selection pane="bottomLeft" activeCell="D17" sqref="D17"/>
    </sheetView>
  </sheetViews>
  <sheetFormatPr defaultColWidth="9.33203125" defaultRowHeight="11.25" x14ac:dyDescent="0.2"/>
  <cols>
    <col min="1" max="1" width="28.1640625" style="1" customWidth="1"/>
    <col min="2" max="2" width="11.6640625" style="2" customWidth="1"/>
    <col min="3" max="3" width="8.6640625" style="2" customWidth="1"/>
    <col min="4" max="14" width="9.1640625" style="2" customWidth="1"/>
    <col min="15" max="15" width="10" style="2" customWidth="1"/>
    <col min="16" max="16384" width="9.33203125" style="2"/>
  </cols>
  <sheetData>
    <row r="1" spans="1:16" ht="77.25" customHeight="1" x14ac:dyDescent="0.2"/>
    <row r="2" spans="1:16" s="3" customFormat="1" ht="27.75" customHeight="1" x14ac:dyDescent="0.35">
      <c r="A2" s="25" t="s">
        <v>45</v>
      </c>
      <c r="G2" s="16" t="s">
        <v>1</v>
      </c>
      <c r="H2" s="16"/>
      <c r="I2" s="16"/>
      <c r="J2" s="17"/>
      <c r="K2" s="17"/>
      <c r="L2" s="17"/>
      <c r="M2" s="16"/>
      <c r="N2" s="18" t="s">
        <v>36</v>
      </c>
      <c r="O2" s="19">
        <v>43831</v>
      </c>
    </row>
    <row r="3" spans="1:16" s="4" customFormat="1" ht="24.75" customHeight="1" x14ac:dyDescent="0.2">
      <c r="A3" s="5"/>
      <c r="B3" s="20" t="s">
        <v>46</v>
      </c>
      <c r="C3" s="21">
        <v>43910</v>
      </c>
      <c r="D3" s="21">
        <f>DATE(YEAR(C3),MONTH(C3)+1,1)</f>
        <v>43922</v>
      </c>
      <c r="E3" s="21">
        <f t="shared" ref="E3:N3" si="0">DATE(YEAR(D3),MONTH(D3)+1,1)</f>
        <v>43952</v>
      </c>
      <c r="F3" s="21">
        <f t="shared" si="0"/>
        <v>43983</v>
      </c>
      <c r="G3" s="21">
        <f t="shared" si="0"/>
        <v>44013</v>
      </c>
      <c r="H3" s="21">
        <f t="shared" si="0"/>
        <v>44044</v>
      </c>
      <c r="I3" s="21">
        <f t="shared" si="0"/>
        <v>44075</v>
      </c>
      <c r="J3" s="21">
        <f t="shared" si="0"/>
        <v>44105</v>
      </c>
      <c r="K3" s="21">
        <f t="shared" si="0"/>
        <v>44136</v>
      </c>
      <c r="L3" s="21">
        <f t="shared" si="0"/>
        <v>44166</v>
      </c>
      <c r="M3" s="21">
        <f t="shared" si="0"/>
        <v>44197</v>
      </c>
      <c r="N3" s="21">
        <f t="shared" si="0"/>
        <v>44228</v>
      </c>
      <c r="O3" s="22" t="s">
        <v>0</v>
      </c>
    </row>
    <row r="4" spans="1:16" ht="24" customHeight="1" x14ac:dyDescent="0.2">
      <c r="A4" s="6" t="s">
        <v>42</v>
      </c>
      <c r="B4" s="7">
        <v>0</v>
      </c>
      <c r="C4" s="7">
        <f>B42</f>
        <v>0</v>
      </c>
      <c r="D4" s="7">
        <f t="shared" ref="D4:N4" si="1">C42</f>
        <v>0</v>
      </c>
      <c r="E4" s="7">
        <f t="shared" si="1"/>
        <v>0</v>
      </c>
      <c r="F4" s="7">
        <f t="shared" si="1"/>
        <v>0</v>
      </c>
      <c r="G4" s="7">
        <f t="shared" si="1"/>
        <v>0</v>
      </c>
      <c r="H4" s="7">
        <f t="shared" si="1"/>
        <v>0</v>
      </c>
      <c r="I4" s="7">
        <f t="shared" si="1"/>
        <v>0</v>
      </c>
      <c r="J4" s="7">
        <f t="shared" si="1"/>
        <v>0</v>
      </c>
      <c r="K4" s="7">
        <f t="shared" si="1"/>
        <v>0</v>
      </c>
      <c r="L4" s="7">
        <f t="shared" si="1"/>
        <v>0</v>
      </c>
      <c r="M4" s="7">
        <f t="shared" si="1"/>
        <v>0</v>
      </c>
      <c r="N4" s="7">
        <f t="shared" si="1"/>
        <v>0</v>
      </c>
      <c r="O4" s="7">
        <f>C4</f>
        <v>0</v>
      </c>
    </row>
    <row r="5" spans="1:16" ht="8.1" customHeight="1" x14ac:dyDescent="0.2">
      <c r="A5" s="8"/>
      <c r="B5" s="9"/>
      <c r="C5" s="9"/>
      <c r="D5" s="9"/>
      <c r="E5" s="9"/>
      <c r="F5" s="9"/>
      <c r="G5" s="9"/>
      <c r="H5" s="9"/>
      <c r="I5" s="9"/>
      <c r="J5" s="9"/>
      <c r="K5" s="9"/>
      <c r="L5" s="9"/>
      <c r="M5" s="9"/>
      <c r="N5" s="9"/>
      <c r="O5" s="9"/>
      <c r="P5" s="4"/>
    </row>
    <row r="6" spans="1:16" ht="18" customHeight="1" x14ac:dyDescent="0.2">
      <c r="A6" s="26" t="s">
        <v>2</v>
      </c>
      <c r="B6" s="27"/>
      <c r="C6" s="27"/>
      <c r="D6" s="27"/>
      <c r="E6" s="27"/>
      <c r="F6" s="27"/>
      <c r="G6" s="27"/>
      <c r="H6" s="27"/>
      <c r="I6" s="27"/>
      <c r="J6" s="27"/>
      <c r="K6" s="27"/>
      <c r="L6" s="27"/>
      <c r="M6" s="27"/>
      <c r="N6" s="27"/>
      <c r="O6" s="28"/>
    </row>
    <row r="7" spans="1:16" ht="18" customHeight="1" x14ac:dyDescent="0.2">
      <c r="A7" s="10" t="s">
        <v>3</v>
      </c>
      <c r="B7" s="7"/>
      <c r="C7" s="7"/>
      <c r="D7" s="7"/>
      <c r="E7" s="7"/>
      <c r="F7" s="7"/>
      <c r="G7" s="7"/>
      <c r="H7" s="7"/>
      <c r="I7" s="7"/>
      <c r="J7" s="7"/>
      <c r="K7" s="7"/>
      <c r="L7" s="7"/>
      <c r="M7" s="7"/>
      <c r="N7" s="7"/>
      <c r="O7" s="7"/>
    </row>
    <row r="8" spans="1:16" ht="18" customHeight="1" x14ac:dyDescent="0.2">
      <c r="A8" s="23" t="s">
        <v>4</v>
      </c>
      <c r="B8" s="24"/>
      <c r="C8" s="24"/>
      <c r="D8" s="24"/>
      <c r="E8" s="24"/>
      <c r="F8" s="24"/>
      <c r="G8" s="24"/>
      <c r="H8" s="24"/>
      <c r="I8" s="24"/>
      <c r="J8" s="24"/>
      <c r="K8" s="24"/>
      <c r="L8" s="24"/>
      <c r="M8" s="24"/>
      <c r="N8" s="24"/>
      <c r="O8" s="24"/>
    </row>
    <row r="9" spans="1:16" ht="18" customHeight="1" x14ac:dyDescent="0.2">
      <c r="A9" s="10" t="s">
        <v>5</v>
      </c>
      <c r="B9" s="7"/>
      <c r="C9" s="7"/>
      <c r="D9" s="7"/>
      <c r="E9" s="7"/>
      <c r="F9" s="7"/>
      <c r="G9" s="7"/>
      <c r="H9" s="7"/>
      <c r="I9" s="7"/>
      <c r="J9" s="7"/>
      <c r="K9" s="7"/>
      <c r="L9" s="7"/>
      <c r="M9" s="7"/>
      <c r="N9" s="7"/>
      <c r="O9" s="7"/>
    </row>
    <row r="10" spans="1:16" ht="18" customHeight="1" x14ac:dyDescent="0.2">
      <c r="A10" s="12" t="s">
        <v>6</v>
      </c>
      <c r="B10" s="13">
        <f>SUM(B7:B9)</f>
        <v>0</v>
      </c>
      <c r="C10" s="13">
        <f t="shared" ref="C10:O10" si="2">SUM(C7:C9)</f>
        <v>0</v>
      </c>
      <c r="D10" s="13">
        <f t="shared" si="2"/>
        <v>0</v>
      </c>
      <c r="E10" s="13">
        <f t="shared" si="2"/>
        <v>0</v>
      </c>
      <c r="F10" s="13">
        <f t="shared" si="2"/>
        <v>0</v>
      </c>
      <c r="G10" s="13">
        <f t="shared" si="2"/>
        <v>0</v>
      </c>
      <c r="H10" s="13">
        <f t="shared" si="2"/>
        <v>0</v>
      </c>
      <c r="I10" s="13">
        <f t="shared" si="2"/>
        <v>0</v>
      </c>
      <c r="J10" s="13">
        <f t="shared" si="2"/>
        <v>0</v>
      </c>
      <c r="K10" s="13">
        <f t="shared" si="2"/>
        <v>0</v>
      </c>
      <c r="L10" s="13">
        <f t="shared" si="2"/>
        <v>0</v>
      </c>
      <c r="M10" s="13">
        <f t="shared" si="2"/>
        <v>0</v>
      </c>
      <c r="N10" s="13">
        <f t="shared" si="2"/>
        <v>0</v>
      </c>
      <c r="O10" s="13">
        <f t="shared" si="2"/>
        <v>0</v>
      </c>
    </row>
    <row r="11" spans="1:16" ht="24" customHeight="1" x14ac:dyDescent="0.2">
      <c r="A11" s="6" t="s">
        <v>43</v>
      </c>
      <c r="B11" s="13">
        <f>(B4+B10)</f>
        <v>0</v>
      </c>
      <c r="C11" s="13">
        <f t="shared" ref="C11:O11" si="3">(C4+C10)</f>
        <v>0</v>
      </c>
      <c r="D11" s="13">
        <f t="shared" si="3"/>
        <v>0</v>
      </c>
      <c r="E11" s="13">
        <f t="shared" si="3"/>
        <v>0</v>
      </c>
      <c r="F11" s="13">
        <f t="shared" si="3"/>
        <v>0</v>
      </c>
      <c r="G11" s="13">
        <f t="shared" si="3"/>
        <v>0</v>
      </c>
      <c r="H11" s="13">
        <f t="shared" si="3"/>
        <v>0</v>
      </c>
      <c r="I11" s="13">
        <f t="shared" si="3"/>
        <v>0</v>
      </c>
      <c r="J11" s="13">
        <f t="shared" si="3"/>
        <v>0</v>
      </c>
      <c r="K11" s="13">
        <f t="shared" si="3"/>
        <v>0</v>
      </c>
      <c r="L11" s="13">
        <f t="shared" si="3"/>
        <v>0</v>
      </c>
      <c r="M11" s="13">
        <f t="shared" si="3"/>
        <v>0</v>
      </c>
      <c r="N11" s="13">
        <f t="shared" si="3"/>
        <v>0</v>
      </c>
      <c r="O11" s="13">
        <f t="shared" si="3"/>
        <v>0</v>
      </c>
    </row>
    <row r="12" spans="1:16" s="4" customFormat="1" ht="8.1" customHeight="1" x14ac:dyDescent="0.2">
      <c r="A12" s="14"/>
      <c r="B12" s="15"/>
      <c r="C12" s="15"/>
      <c r="D12" s="15"/>
      <c r="E12" s="15"/>
      <c r="F12" s="15"/>
      <c r="G12" s="15"/>
      <c r="H12" s="15"/>
      <c r="I12" s="15"/>
      <c r="J12" s="15"/>
      <c r="K12" s="15"/>
      <c r="L12" s="15"/>
      <c r="M12" s="15"/>
      <c r="N12" s="15"/>
      <c r="O12" s="15"/>
    </row>
    <row r="13" spans="1:16" ht="18" customHeight="1" x14ac:dyDescent="0.2">
      <c r="A13" s="26" t="s">
        <v>7</v>
      </c>
      <c r="B13" s="29"/>
      <c r="C13" s="29"/>
      <c r="D13" s="29"/>
      <c r="E13" s="29"/>
      <c r="F13" s="29"/>
      <c r="G13" s="29"/>
      <c r="H13" s="29"/>
      <c r="I13" s="29"/>
      <c r="J13" s="29"/>
      <c r="K13" s="29"/>
      <c r="L13" s="29"/>
      <c r="M13" s="29"/>
      <c r="N13" s="29"/>
      <c r="O13" s="28"/>
    </row>
    <row r="14" spans="1:16" ht="18" customHeight="1" x14ac:dyDescent="0.2">
      <c r="A14" s="10" t="s">
        <v>8</v>
      </c>
      <c r="B14" s="7"/>
      <c r="C14" s="7"/>
      <c r="D14" s="7"/>
      <c r="E14" s="7"/>
      <c r="F14" s="7"/>
      <c r="G14" s="7"/>
      <c r="H14" s="7"/>
      <c r="I14" s="7"/>
      <c r="J14" s="7"/>
      <c r="K14" s="7"/>
      <c r="L14" s="7"/>
      <c r="M14" s="7"/>
      <c r="N14" s="7"/>
      <c r="O14" s="7"/>
    </row>
    <row r="15" spans="1:16" ht="18" customHeight="1" x14ac:dyDescent="0.2">
      <c r="A15" s="11" t="s">
        <v>9</v>
      </c>
      <c r="B15" s="24"/>
      <c r="C15" s="24"/>
      <c r="D15" s="24"/>
      <c r="E15" s="24"/>
      <c r="F15" s="24"/>
      <c r="G15" s="24"/>
      <c r="H15" s="24"/>
      <c r="I15" s="24"/>
      <c r="J15" s="24"/>
      <c r="K15" s="24"/>
      <c r="L15" s="24"/>
      <c r="M15" s="24"/>
      <c r="N15" s="24"/>
      <c r="O15" s="24"/>
    </row>
    <row r="16" spans="1:16" ht="18" customHeight="1" x14ac:dyDescent="0.2">
      <c r="A16" s="10" t="s">
        <v>9</v>
      </c>
      <c r="B16" s="7"/>
      <c r="C16" s="7"/>
      <c r="D16" s="7"/>
      <c r="E16" s="7"/>
      <c r="F16" s="7"/>
      <c r="G16" s="7"/>
      <c r="H16" s="7"/>
      <c r="I16" s="7"/>
      <c r="J16" s="7"/>
      <c r="K16" s="7"/>
      <c r="L16" s="7"/>
      <c r="M16" s="7"/>
      <c r="N16" s="7"/>
      <c r="O16" s="7"/>
    </row>
    <row r="17" spans="1:15" ht="18" customHeight="1" x14ac:dyDescent="0.2">
      <c r="A17" s="11" t="s">
        <v>39</v>
      </c>
      <c r="B17" s="24"/>
      <c r="C17" s="24"/>
      <c r="D17" s="24"/>
      <c r="E17" s="24"/>
      <c r="F17" s="24"/>
      <c r="G17" s="24"/>
      <c r="H17" s="24"/>
      <c r="I17" s="24"/>
      <c r="J17" s="24"/>
      <c r="K17" s="24"/>
      <c r="L17" s="24"/>
      <c r="M17" s="24"/>
      <c r="N17" s="24"/>
      <c r="O17" s="24"/>
    </row>
    <row r="18" spans="1:15" ht="18" customHeight="1" x14ac:dyDescent="0.2">
      <c r="A18" s="10" t="s">
        <v>40</v>
      </c>
      <c r="B18" s="7"/>
      <c r="C18" s="7"/>
      <c r="D18" s="7"/>
      <c r="E18" s="7"/>
      <c r="F18" s="7"/>
      <c r="G18" s="7"/>
      <c r="H18" s="7"/>
      <c r="I18" s="7"/>
      <c r="J18" s="7"/>
      <c r="K18" s="7"/>
      <c r="L18" s="7"/>
      <c r="M18" s="7"/>
      <c r="N18" s="7"/>
      <c r="O18" s="7"/>
    </row>
    <row r="19" spans="1:15" ht="18" customHeight="1" x14ac:dyDescent="0.2">
      <c r="A19" s="11" t="s">
        <v>10</v>
      </c>
      <c r="B19" s="24"/>
      <c r="C19" s="24"/>
      <c r="D19" s="24"/>
      <c r="E19" s="24"/>
      <c r="F19" s="24"/>
      <c r="G19" s="24"/>
      <c r="H19" s="24"/>
      <c r="I19" s="24"/>
      <c r="J19" s="24"/>
      <c r="K19" s="24"/>
      <c r="L19" s="24"/>
      <c r="M19" s="24"/>
      <c r="N19" s="24"/>
      <c r="O19" s="24"/>
    </row>
    <row r="20" spans="1:15" ht="18" customHeight="1" x14ac:dyDescent="0.2">
      <c r="A20" s="10" t="s">
        <v>11</v>
      </c>
      <c r="B20" s="7"/>
      <c r="C20" s="7"/>
      <c r="D20" s="7"/>
      <c r="E20" s="7"/>
      <c r="F20" s="7"/>
      <c r="G20" s="7"/>
      <c r="H20" s="7"/>
      <c r="I20" s="7"/>
      <c r="J20" s="7"/>
      <c r="K20" s="7"/>
      <c r="L20" s="7"/>
      <c r="M20" s="7"/>
      <c r="N20" s="7"/>
      <c r="O20" s="7"/>
    </row>
    <row r="21" spans="1:15" ht="18" customHeight="1" x14ac:dyDescent="0.2">
      <c r="A21" s="11" t="s">
        <v>12</v>
      </c>
      <c r="B21" s="24"/>
      <c r="C21" s="24"/>
      <c r="D21" s="24"/>
      <c r="E21" s="24"/>
      <c r="F21" s="24"/>
      <c r="G21" s="24"/>
      <c r="H21" s="24"/>
      <c r="I21" s="24"/>
      <c r="J21" s="24"/>
      <c r="K21" s="24"/>
      <c r="L21" s="24"/>
      <c r="M21" s="24"/>
      <c r="N21" s="24"/>
      <c r="O21" s="24"/>
    </row>
    <row r="22" spans="1:15" ht="18" customHeight="1" x14ac:dyDescent="0.2">
      <c r="A22" s="10" t="s">
        <v>13</v>
      </c>
      <c r="B22" s="7"/>
      <c r="C22" s="7"/>
      <c r="D22" s="7"/>
      <c r="E22" s="7"/>
      <c r="F22" s="7"/>
      <c r="G22" s="7"/>
      <c r="H22" s="7"/>
      <c r="I22" s="7"/>
      <c r="J22" s="7"/>
      <c r="K22" s="7"/>
      <c r="L22" s="7"/>
      <c r="M22" s="7"/>
      <c r="N22" s="7"/>
      <c r="O22" s="7"/>
    </row>
    <row r="23" spans="1:15" ht="18" customHeight="1" x14ac:dyDescent="0.2">
      <c r="A23" s="11" t="s">
        <v>14</v>
      </c>
      <c r="B23" s="24"/>
      <c r="C23" s="24"/>
      <c r="D23" s="24"/>
      <c r="E23" s="24"/>
      <c r="F23" s="24"/>
      <c r="G23" s="24"/>
      <c r="H23" s="24"/>
      <c r="I23" s="24"/>
      <c r="J23" s="24"/>
      <c r="K23" s="24"/>
      <c r="L23" s="24"/>
      <c r="M23" s="24"/>
      <c r="N23" s="24"/>
      <c r="O23" s="24"/>
    </row>
    <row r="24" spans="1:15" ht="18" customHeight="1" x14ac:dyDescent="0.2">
      <c r="A24" s="10" t="s">
        <v>15</v>
      </c>
      <c r="B24" s="7"/>
      <c r="C24" s="7"/>
      <c r="D24" s="7"/>
      <c r="E24" s="7"/>
      <c r="F24" s="7"/>
      <c r="G24" s="7"/>
      <c r="H24" s="7"/>
      <c r="I24" s="7"/>
      <c r="J24" s="7"/>
      <c r="K24" s="7"/>
      <c r="L24" s="7"/>
      <c r="M24" s="7"/>
      <c r="N24" s="7"/>
      <c r="O24" s="7"/>
    </row>
    <row r="25" spans="1:15" ht="18" customHeight="1" x14ac:dyDescent="0.2">
      <c r="A25" s="11" t="s">
        <v>16</v>
      </c>
      <c r="B25" s="24"/>
      <c r="C25" s="24"/>
      <c r="D25" s="24"/>
      <c r="E25" s="24"/>
      <c r="F25" s="24"/>
      <c r="G25" s="24"/>
      <c r="H25" s="24"/>
      <c r="I25" s="24"/>
      <c r="J25" s="24"/>
      <c r="K25" s="24"/>
      <c r="L25" s="24"/>
      <c r="M25" s="24"/>
      <c r="N25" s="24"/>
      <c r="O25" s="24"/>
    </row>
    <row r="26" spans="1:15" ht="18" customHeight="1" x14ac:dyDescent="0.2">
      <c r="A26" s="10" t="s">
        <v>17</v>
      </c>
      <c r="B26" s="7"/>
      <c r="C26" s="7"/>
      <c r="D26" s="7"/>
      <c r="E26" s="7"/>
      <c r="F26" s="7"/>
      <c r="G26" s="7"/>
      <c r="H26" s="7"/>
      <c r="I26" s="7"/>
      <c r="J26" s="7"/>
      <c r="K26" s="7"/>
      <c r="L26" s="7"/>
      <c r="M26" s="7"/>
      <c r="N26" s="7"/>
      <c r="O26" s="7"/>
    </row>
    <row r="27" spans="1:15" ht="18" customHeight="1" x14ac:dyDescent="0.2">
      <c r="A27" s="11" t="s">
        <v>18</v>
      </c>
      <c r="B27" s="24"/>
      <c r="C27" s="24"/>
      <c r="D27" s="24"/>
      <c r="E27" s="24"/>
      <c r="F27" s="24"/>
      <c r="G27" s="24"/>
      <c r="H27" s="24"/>
      <c r="I27" s="24"/>
      <c r="J27" s="24"/>
      <c r="K27" s="24"/>
      <c r="L27" s="24"/>
      <c r="M27" s="24"/>
      <c r="N27" s="24"/>
      <c r="O27" s="24"/>
    </row>
    <row r="28" spans="1:15" ht="18" customHeight="1" x14ac:dyDescent="0.2">
      <c r="A28" s="10" t="s">
        <v>19</v>
      </c>
      <c r="B28" s="7"/>
      <c r="C28" s="7"/>
      <c r="D28" s="7"/>
      <c r="E28" s="7"/>
      <c r="F28" s="7"/>
      <c r="G28" s="7"/>
      <c r="H28" s="7"/>
      <c r="I28" s="7"/>
      <c r="J28" s="7"/>
      <c r="K28" s="7"/>
      <c r="L28" s="7"/>
      <c r="M28" s="7"/>
      <c r="N28" s="7"/>
      <c r="O28" s="7"/>
    </row>
    <row r="29" spans="1:15" ht="18" customHeight="1" x14ac:dyDescent="0.2">
      <c r="A29" s="11" t="s">
        <v>20</v>
      </c>
      <c r="B29" s="24"/>
      <c r="C29" s="24"/>
      <c r="D29" s="24"/>
      <c r="E29" s="24"/>
      <c r="F29" s="24"/>
      <c r="G29" s="24"/>
      <c r="H29" s="24"/>
      <c r="I29" s="24"/>
      <c r="J29" s="24"/>
      <c r="K29" s="24"/>
      <c r="L29" s="24"/>
      <c r="M29" s="24"/>
      <c r="N29" s="24"/>
      <c r="O29" s="24"/>
    </row>
    <row r="30" spans="1:15" ht="18" customHeight="1" x14ac:dyDescent="0.2">
      <c r="A30" s="10" t="s">
        <v>21</v>
      </c>
      <c r="B30" s="7"/>
      <c r="C30" s="7"/>
      <c r="D30" s="7"/>
      <c r="E30" s="7"/>
      <c r="F30" s="7"/>
      <c r="G30" s="7"/>
      <c r="H30" s="7"/>
      <c r="I30" s="7"/>
      <c r="J30" s="7"/>
      <c r="K30" s="7"/>
      <c r="L30" s="7"/>
      <c r="M30" s="7"/>
      <c r="N30" s="7"/>
      <c r="O30" s="7"/>
    </row>
    <row r="31" spans="1:15" ht="18" customHeight="1" x14ac:dyDescent="0.2">
      <c r="A31" s="11" t="s">
        <v>22</v>
      </c>
      <c r="B31" s="24"/>
      <c r="C31" s="24"/>
      <c r="D31" s="24"/>
      <c r="E31" s="24"/>
      <c r="F31" s="24"/>
      <c r="G31" s="24"/>
      <c r="H31" s="24"/>
      <c r="I31" s="24"/>
      <c r="J31" s="24"/>
      <c r="K31" s="24"/>
      <c r="L31" s="24"/>
      <c r="M31" s="24"/>
      <c r="N31" s="24"/>
      <c r="O31" s="24"/>
    </row>
    <row r="32" spans="1:15" ht="18" customHeight="1" x14ac:dyDescent="0.2">
      <c r="A32" s="10" t="s">
        <v>23</v>
      </c>
      <c r="B32" s="7"/>
      <c r="C32" s="7"/>
      <c r="D32" s="7"/>
      <c r="E32" s="7"/>
      <c r="F32" s="7"/>
      <c r="G32" s="7"/>
      <c r="H32" s="7"/>
      <c r="I32" s="7"/>
      <c r="J32" s="7"/>
      <c r="K32" s="7"/>
      <c r="L32" s="7"/>
      <c r="M32" s="7"/>
      <c r="N32" s="7"/>
      <c r="O32" s="7"/>
    </row>
    <row r="33" spans="1:15" ht="18" customHeight="1" x14ac:dyDescent="0.2">
      <c r="A33" s="11" t="s">
        <v>23</v>
      </c>
      <c r="B33" s="24"/>
      <c r="C33" s="24"/>
      <c r="D33" s="24"/>
      <c r="E33" s="24"/>
      <c r="F33" s="24"/>
      <c r="G33" s="24"/>
      <c r="H33" s="24"/>
      <c r="I33" s="24"/>
      <c r="J33" s="24"/>
      <c r="K33" s="24"/>
      <c r="L33" s="24"/>
      <c r="M33" s="24"/>
      <c r="N33" s="24"/>
      <c r="O33" s="24"/>
    </row>
    <row r="34" spans="1:15" ht="18" customHeight="1" x14ac:dyDescent="0.2">
      <c r="A34" s="10" t="s">
        <v>24</v>
      </c>
      <c r="B34" s="7"/>
      <c r="C34" s="7"/>
      <c r="D34" s="7"/>
      <c r="E34" s="7"/>
      <c r="F34" s="7"/>
      <c r="G34" s="7"/>
      <c r="H34" s="7"/>
      <c r="I34" s="7"/>
      <c r="J34" s="7"/>
      <c r="K34" s="7"/>
      <c r="L34" s="7"/>
      <c r="M34" s="7"/>
      <c r="N34" s="7"/>
      <c r="O34" s="7"/>
    </row>
    <row r="35" spans="1:15" ht="18" customHeight="1" x14ac:dyDescent="0.2">
      <c r="A35" s="12" t="s">
        <v>25</v>
      </c>
      <c r="B35" s="13">
        <f>SUM(B14:B34)</f>
        <v>0</v>
      </c>
      <c r="C35" s="13">
        <f t="shared" ref="C35:O35" si="4">SUM(C14:C34)</f>
        <v>0</v>
      </c>
      <c r="D35" s="13">
        <f t="shared" si="4"/>
        <v>0</v>
      </c>
      <c r="E35" s="13">
        <f t="shared" si="4"/>
        <v>0</v>
      </c>
      <c r="F35" s="13">
        <f t="shared" si="4"/>
        <v>0</v>
      </c>
      <c r="G35" s="13">
        <f t="shared" si="4"/>
        <v>0</v>
      </c>
      <c r="H35" s="13">
        <f t="shared" si="4"/>
        <v>0</v>
      </c>
      <c r="I35" s="13">
        <f t="shared" si="4"/>
        <v>0</v>
      </c>
      <c r="J35" s="13">
        <f t="shared" si="4"/>
        <v>0</v>
      </c>
      <c r="K35" s="13">
        <f t="shared" si="4"/>
        <v>0</v>
      </c>
      <c r="L35" s="13">
        <f t="shared" si="4"/>
        <v>0</v>
      </c>
      <c r="M35" s="13">
        <f t="shared" si="4"/>
        <v>0</v>
      </c>
      <c r="N35" s="13">
        <f t="shared" si="4"/>
        <v>0</v>
      </c>
      <c r="O35" s="13">
        <f t="shared" si="4"/>
        <v>0</v>
      </c>
    </row>
    <row r="36" spans="1:15" ht="18" customHeight="1" x14ac:dyDescent="0.2">
      <c r="A36" s="10" t="s">
        <v>26</v>
      </c>
      <c r="B36" s="7"/>
      <c r="C36" s="7"/>
      <c r="D36" s="7"/>
      <c r="E36" s="7"/>
      <c r="F36" s="7"/>
      <c r="G36" s="7"/>
      <c r="H36" s="7"/>
      <c r="I36" s="7"/>
      <c r="J36" s="7"/>
      <c r="K36" s="7"/>
      <c r="L36" s="7"/>
      <c r="M36" s="7"/>
      <c r="N36" s="7"/>
      <c r="O36" s="7"/>
    </row>
    <row r="37" spans="1:15" ht="18" customHeight="1" x14ac:dyDescent="0.2">
      <c r="A37" s="11" t="s">
        <v>27</v>
      </c>
      <c r="B37" s="24"/>
      <c r="C37" s="24"/>
      <c r="D37" s="24"/>
      <c r="E37" s="24"/>
      <c r="F37" s="24"/>
      <c r="G37" s="24"/>
      <c r="H37" s="24"/>
      <c r="I37" s="24"/>
      <c r="J37" s="24"/>
      <c r="K37" s="24"/>
      <c r="L37" s="24"/>
      <c r="M37" s="24"/>
      <c r="N37" s="24"/>
      <c r="O37" s="24"/>
    </row>
    <row r="38" spans="1:15" ht="18" customHeight="1" x14ac:dyDescent="0.2">
      <c r="A38" s="10" t="s">
        <v>28</v>
      </c>
      <c r="B38" s="7"/>
      <c r="C38" s="7"/>
      <c r="D38" s="7"/>
      <c r="E38" s="7"/>
      <c r="F38" s="7"/>
      <c r="G38" s="7"/>
      <c r="H38" s="7"/>
      <c r="I38" s="7"/>
      <c r="J38" s="7"/>
      <c r="K38" s="7"/>
      <c r="L38" s="7"/>
      <c r="M38" s="7"/>
      <c r="N38" s="7"/>
      <c r="O38" s="7"/>
    </row>
    <row r="39" spans="1:15" ht="18" customHeight="1" x14ac:dyDescent="0.2">
      <c r="A39" s="11" t="s">
        <v>29</v>
      </c>
      <c r="B39" s="24"/>
      <c r="C39" s="24"/>
      <c r="D39" s="24"/>
      <c r="E39" s="24"/>
      <c r="F39" s="24"/>
      <c r="G39" s="24"/>
      <c r="H39" s="24"/>
      <c r="I39" s="24"/>
      <c r="J39" s="24"/>
      <c r="K39" s="24"/>
      <c r="L39" s="24"/>
      <c r="M39" s="24"/>
      <c r="N39" s="24"/>
      <c r="O39" s="24"/>
    </row>
    <row r="40" spans="1:15" ht="18" customHeight="1" x14ac:dyDescent="0.2">
      <c r="A40" s="10" t="s">
        <v>41</v>
      </c>
      <c r="B40" s="7"/>
      <c r="C40" s="7"/>
      <c r="D40" s="7"/>
      <c r="E40" s="7"/>
      <c r="F40" s="7"/>
      <c r="G40" s="7"/>
      <c r="H40" s="7"/>
      <c r="I40" s="7"/>
      <c r="J40" s="7"/>
      <c r="K40" s="7"/>
      <c r="L40" s="7"/>
      <c r="M40" s="7"/>
      <c r="N40" s="7"/>
      <c r="O40" s="7"/>
    </row>
    <row r="41" spans="1:15" ht="18" customHeight="1" x14ac:dyDescent="0.2">
      <c r="A41" s="12" t="s">
        <v>30</v>
      </c>
      <c r="B41" s="13">
        <f>SUM(B35:B40)</f>
        <v>0</v>
      </c>
      <c r="C41" s="13">
        <f t="shared" ref="C41:O41" si="5">SUM(C35:C40)</f>
        <v>0</v>
      </c>
      <c r="D41" s="13">
        <f t="shared" si="5"/>
        <v>0</v>
      </c>
      <c r="E41" s="13">
        <f t="shared" si="5"/>
        <v>0</v>
      </c>
      <c r="F41" s="13">
        <f t="shared" si="5"/>
        <v>0</v>
      </c>
      <c r="G41" s="13">
        <f t="shared" si="5"/>
        <v>0</v>
      </c>
      <c r="H41" s="13">
        <f t="shared" si="5"/>
        <v>0</v>
      </c>
      <c r="I41" s="13">
        <f t="shared" si="5"/>
        <v>0</v>
      </c>
      <c r="J41" s="13">
        <f t="shared" si="5"/>
        <v>0</v>
      </c>
      <c r="K41" s="13">
        <f t="shared" si="5"/>
        <v>0</v>
      </c>
      <c r="L41" s="13">
        <f t="shared" si="5"/>
        <v>0</v>
      </c>
      <c r="M41" s="13">
        <f t="shared" si="5"/>
        <v>0</v>
      </c>
      <c r="N41" s="13">
        <f t="shared" si="5"/>
        <v>0</v>
      </c>
      <c r="O41" s="13">
        <f t="shared" si="5"/>
        <v>0</v>
      </c>
    </row>
    <row r="42" spans="1:15" ht="18" customHeight="1" x14ac:dyDescent="0.2">
      <c r="A42" s="6" t="s">
        <v>44</v>
      </c>
      <c r="B42" s="13">
        <f>(B11-B41)</f>
        <v>0</v>
      </c>
      <c r="C42" s="13">
        <f t="shared" ref="C42:O42" si="6">(C11-C41)</f>
        <v>0</v>
      </c>
      <c r="D42" s="13">
        <f t="shared" si="6"/>
        <v>0</v>
      </c>
      <c r="E42" s="13">
        <f t="shared" si="6"/>
        <v>0</v>
      </c>
      <c r="F42" s="13">
        <f t="shared" si="6"/>
        <v>0</v>
      </c>
      <c r="G42" s="13">
        <f t="shared" si="6"/>
        <v>0</v>
      </c>
      <c r="H42" s="13">
        <f t="shared" si="6"/>
        <v>0</v>
      </c>
      <c r="I42" s="13">
        <f t="shared" si="6"/>
        <v>0</v>
      </c>
      <c r="J42" s="13">
        <f t="shared" si="6"/>
        <v>0</v>
      </c>
      <c r="K42" s="13">
        <f t="shared" si="6"/>
        <v>0</v>
      </c>
      <c r="L42" s="13">
        <f t="shared" si="6"/>
        <v>0</v>
      </c>
      <c r="M42" s="13">
        <f t="shared" si="6"/>
        <v>0</v>
      </c>
      <c r="N42" s="13">
        <f t="shared" si="6"/>
        <v>0</v>
      </c>
      <c r="O42" s="13">
        <f t="shared" si="6"/>
        <v>0</v>
      </c>
    </row>
    <row r="43" spans="1:15" ht="8.1" customHeight="1" x14ac:dyDescent="0.2">
      <c r="A43" s="5"/>
      <c r="B43" s="4"/>
      <c r="C43" s="4"/>
      <c r="D43" s="4"/>
      <c r="E43" s="4"/>
      <c r="F43" s="4"/>
      <c r="G43" s="4"/>
      <c r="H43" s="4"/>
      <c r="I43" s="4"/>
      <c r="J43" s="4"/>
      <c r="K43" s="4"/>
      <c r="L43" s="4"/>
      <c r="M43" s="4"/>
      <c r="N43" s="4"/>
      <c r="O43" s="4"/>
    </row>
    <row r="44" spans="1:15" ht="18" customHeight="1" x14ac:dyDescent="0.2">
      <c r="A44" s="30" t="s">
        <v>37</v>
      </c>
      <c r="B44" s="31"/>
      <c r="C44" s="31"/>
      <c r="D44" s="31"/>
      <c r="E44" s="31"/>
      <c r="F44" s="31"/>
      <c r="G44" s="31"/>
      <c r="H44" s="31"/>
      <c r="I44" s="31"/>
      <c r="J44" s="31"/>
      <c r="K44" s="31"/>
      <c r="L44" s="31"/>
      <c r="M44" s="31"/>
      <c r="N44" s="31"/>
      <c r="O44" s="32"/>
    </row>
    <row r="45" spans="1:15" ht="18" customHeight="1" x14ac:dyDescent="0.2">
      <c r="A45" s="10" t="s">
        <v>31</v>
      </c>
      <c r="B45" s="7"/>
      <c r="C45" s="7"/>
      <c r="D45" s="7"/>
      <c r="E45" s="7"/>
      <c r="F45" s="7"/>
      <c r="G45" s="7"/>
      <c r="H45" s="7"/>
      <c r="I45" s="7"/>
      <c r="J45" s="7"/>
      <c r="K45" s="7"/>
      <c r="L45" s="7"/>
      <c r="M45" s="7"/>
      <c r="N45" s="7"/>
      <c r="O45" s="7"/>
    </row>
    <row r="46" spans="1:15" ht="18" customHeight="1" x14ac:dyDescent="0.2">
      <c r="A46" s="11" t="s">
        <v>32</v>
      </c>
      <c r="B46" s="24"/>
      <c r="C46" s="24"/>
      <c r="D46" s="24"/>
      <c r="E46" s="24"/>
      <c r="F46" s="24"/>
      <c r="G46" s="24"/>
      <c r="H46" s="24"/>
      <c r="I46" s="24"/>
      <c r="J46" s="24"/>
      <c r="K46" s="24"/>
      <c r="L46" s="24"/>
      <c r="M46" s="24"/>
      <c r="N46" s="24"/>
      <c r="O46" s="24"/>
    </row>
    <row r="47" spans="1:15" ht="18" customHeight="1" x14ac:dyDescent="0.2">
      <c r="A47" s="10" t="s">
        <v>33</v>
      </c>
      <c r="B47" s="7"/>
      <c r="C47" s="7"/>
      <c r="D47" s="7"/>
      <c r="E47" s="7"/>
      <c r="F47" s="7"/>
      <c r="G47" s="7"/>
      <c r="H47" s="7"/>
      <c r="I47" s="7"/>
      <c r="J47" s="7"/>
      <c r="K47" s="7"/>
      <c r="L47" s="7"/>
      <c r="M47" s="7"/>
      <c r="N47" s="7"/>
      <c r="O47" s="7"/>
    </row>
    <row r="48" spans="1:15" ht="18" customHeight="1" x14ac:dyDescent="0.2">
      <c r="A48" s="23" t="s">
        <v>34</v>
      </c>
      <c r="B48" s="24"/>
      <c r="C48" s="24"/>
      <c r="D48" s="24"/>
      <c r="E48" s="24"/>
      <c r="F48" s="24"/>
      <c r="G48" s="24"/>
      <c r="H48" s="24"/>
      <c r="I48" s="24"/>
      <c r="J48" s="24"/>
      <c r="K48" s="24"/>
      <c r="L48" s="24"/>
      <c r="M48" s="24"/>
      <c r="N48" s="24"/>
      <c r="O48" s="24"/>
    </row>
    <row r="49" spans="1:15" ht="18" customHeight="1" x14ac:dyDescent="0.2">
      <c r="A49" s="10" t="s">
        <v>35</v>
      </c>
      <c r="B49" s="7"/>
      <c r="C49" s="7"/>
      <c r="D49" s="7"/>
      <c r="E49" s="7"/>
      <c r="F49" s="7"/>
      <c r="G49" s="7"/>
      <c r="H49" s="7"/>
      <c r="I49" s="7"/>
      <c r="J49" s="7"/>
      <c r="K49" s="7"/>
      <c r="L49" s="7"/>
      <c r="M49" s="7"/>
      <c r="N49" s="7"/>
      <c r="O49" s="7"/>
    </row>
    <row r="50" spans="1:15" ht="18" customHeight="1" x14ac:dyDescent="0.2">
      <c r="A50" s="11" t="s">
        <v>38</v>
      </c>
      <c r="B50" s="24"/>
      <c r="C50" s="24"/>
      <c r="D50" s="24"/>
      <c r="E50" s="24"/>
      <c r="F50" s="24"/>
      <c r="G50" s="24"/>
      <c r="H50" s="24"/>
      <c r="I50" s="24"/>
      <c r="J50" s="24"/>
      <c r="K50" s="24"/>
      <c r="L50" s="24"/>
      <c r="M50" s="24"/>
      <c r="N50" s="24"/>
      <c r="O50" s="24"/>
    </row>
    <row r="52" spans="1:15" x14ac:dyDescent="0.2">
      <c r="A52" s="33" t="s">
        <v>68</v>
      </c>
    </row>
  </sheetData>
  <phoneticPr fontId="0" type="noConversion"/>
  <pageMargins left="1" right="1" top="1" bottom="0.5" header="0" footer="0"/>
  <pageSetup scale="65" orientation="portrait" r:id="rId1"/>
  <headerFooter alignWithMargins="0"/>
  <ignoredErrors>
    <ignoredError sqref="B10:O11 B35:O42" emptyCellReferenc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4"/>
  <sheetViews>
    <sheetView workbookViewId="0">
      <selection activeCell="F3" sqref="F3"/>
    </sheetView>
  </sheetViews>
  <sheetFormatPr defaultRowHeight="12.75" x14ac:dyDescent="0.2"/>
  <cols>
    <col min="1" max="1" width="19.5" style="42" customWidth="1"/>
    <col min="2" max="2" width="18.33203125" style="42" customWidth="1"/>
    <col min="3" max="3" width="18.33203125" style="36" customWidth="1"/>
    <col min="4" max="8" width="18.33203125" style="37" customWidth="1"/>
    <col min="9" max="9" width="18.33203125" style="38" customWidth="1"/>
    <col min="10" max="10" width="4.33203125" style="36" customWidth="1"/>
    <col min="11" max="11" width="18.33203125" style="43" customWidth="1"/>
    <col min="12" max="12" width="17.1640625" style="37" customWidth="1"/>
    <col min="13" max="256" width="9.33203125" style="36"/>
    <col min="257" max="257" width="19.5" style="36" customWidth="1"/>
    <col min="258" max="265" width="18.33203125" style="36" customWidth="1"/>
    <col min="266" max="266" width="4.33203125" style="36" customWidth="1"/>
    <col min="267" max="267" width="18.33203125" style="36" customWidth="1"/>
    <col min="268" max="268" width="17.1640625" style="36" customWidth="1"/>
    <col min="269" max="512" width="9.33203125" style="36"/>
    <col min="513" max="513" width="19.5" style="36" customWidth="1"/>
    <col min="514" max="521" width="18.33203125" style="36" customWidth="1"/>
    <col min="522" max="522" width="4.33203125" style="36" customWidth="1"/>
    <col min="523" max="523" width="18.33203125" style="36" customWidth="1"/>
    <col min="524" max="524" width="17.1640625" style="36" customWidth="1"/>
    <col min="525" max="768" width="9.33203125" style="36"/>
    <col min="769" max="769" width="19.5" style="36" customWidth="1"/>
    <col min="770" max="777" width="18.33203125" style="36" customWidth="1"/>
    <col min="778" max="778" width="4.33203125" style="36" customWidth="1"/>
    <col min="779" max="779" width="18.33203125" style="36" customWidth="1"/>
    <col min="780" max="780" width="17.1640625" style="36" customWidth="1"/>
    <col min="781" max="1024" width="9.33203125" style="36"/>
    <col min="1025" max="1025" width="19.5" style="36" customWidth="1"/>
    <col min="1026" max="1033" width="18.33203125" style="36" customWidth="1"/>
    <col min="1034" max="1034" width="4.33203125" style="36" customWidth="1"/>
    <col min="1035" max="1035" width="18.33203125" style="36" customWidth="1"/>
    <col min="1036" max="1036" width="17.1640625" style="36" customWidth="1"/>
    <col min="1037" max="1280" width="9.33203125" style="36"/>
    <col min="1281" max="1281" width="19.5" style="36" customWidth="1"/>
    <col min="1282" max="1289" width="18.33203125" style="36" customWidth="1"/>
    <col min="1290" max="1290" width="4.33203125" style="36" customWidth="1"/>
    <col min="1291" max="1291" width="18.33203125" style="36" customWidth="1"/>
    <col min="1292" max="1292" width="17.1640625" style="36" customWidth="1"/>
    <col min="1293" max="1536" width="9.33203125" style="36"/>
    <col min="1537" max="1537" width="19.5" style="36" customWidth="1"/>
    <col min="1538" max="1545" width="18.33203125" style="36" customWidth="1"/>
    <col min="1546" max="1546" width="4.33203125" style="36" customWidth="1"/>
    <col min="1547" max="1547" width="18.33203125" style="36" customWidth="1"/>
    <col min="1548" max="1548" width="17.1640625" style="36" customWidth="1"/>
    <col min="1549" max="1792" width="9.33203125" style="36"/>
    <col min="1793" max="1793" width="19.5" style="36" customWidth="1"/>
    <col min="1794" max="1801" width="18.33203125" style="36" customWidth="1"/>
    <col min="1802" max="1802" width="4.33203125" style="36" customWidth="1"/>
    <col min="1803" max="1803" width="18.33203125" style="36" customWidth="1"/>
    <col min="1804" max="1804" width="17.1640625" style="36" customWidth="1"/>
    <col min="1805" max="2048" width="9.33203125" style="36"/>
    <col min="2049" max="2049" width="19.5" style="36" customWidth="1"/>
    <col min="2050" max="2057" width="18.33203125" style="36" customWidth="1"/>
    <col min="2058" max="2058" width="4.33203125" style="36" customWidth="1"/>
    <col min="2059" max="2059" width="18.33203125" style="36" customWidth="1"/>
    <col min="2060" max="2060" width="17.1640625" style="36" customWidth="1"/>
    <col min="2061" max="2304" width="9.33203125" style="36"/>
    <col min="2305" max="2305" width="19.5" style="36" customWidth="1"/>
    <col min="2306" max="2313" width="18.33203125" style="36" customWidth="1"/>
    <col min="2314" max="2314" width="4.33203125" style="36" customWidth="1"/>
    <col min="2315" max="2315" width="18.33203125" style="36" customWidth="1"/>
    <col min="2316" max="2316" width="17.1640625" style="36" customWidth="1"/>
    <col min="2317" max="2560" width="9.33203125" style="36"/>
    <col min="2561" max="2561" width="19.5" style="36" customWidth="1"/>
    <col min="2562" max="2569" width="18.33203125" style="36" customWidth="1"/>
    <col min="2570" max="2570" width="4.33203125" style="36" customWidth="1"/>
    <col min="2571" max="2571" width="18.33203125" style="36" customWidth="1"/>
    <col min="2572" max="2572" width="17.1640625" style="36" customWidth="1"/>
    <col min="2573" max="2816" width="9.33203125" style="36"/>
    <col min="2817" max="2817" width="19.5" style="36" customWidth="1"/>
    <col min="2818" max="2825" width="18.33203125" style="36" customWidth="1"/>
    <col min="2826" max="2826" width="4.33203125" style="36" customWidth="1"/>
    <col min="2827" max="2827" width="18.33203125" style="36" customWidth="1"/>
    <col min="2828" max="2828" width="17.1640625" style="36" customWidth="1"/>
    <col min="2829" max="3072" width="9.33203125" style="36"/>
    <col min="3073" max="3073" width="19.5" style="36" customWidth="1"/>
    <col min="3074" max="3081" width="18.33203125" style="36" customWidth="1"/>
    <col min="3082" max="3082" width="4.33203125" style="36" customWidth="1"/>
    <col min="3083" max="3083" width="18.33203125" style="36" customWidth="1"/>
    <col min="3084" max="3084" width="17.1640625" style="36" customWidth="1"/>
    <col min="3085" max="3328" width="9.33203125" style="36"/>
    <col min="3329" max="3329" width="19.5" style="36" customWidth="1"/>
    <col min="3330" max="3337" width="18.33203125" style="36" customWidth="1"/>
    <col min="3338" max="3338" width="4.33203125" style="36" customWidth="1"/>
    <col min="3339" max="3339" width="18.33203125" style="36" customWidth="1"/>
    <col min="3340" max="3340" width="17.1640625" style="36" customWidth="1"/>
    <col min="3341" max="3584" width="9.33203125" style="36"/>
    <col min="3585" max="3585" width="19.5" style="36" customWidth="1"/>
    <col min="3586" max="3593" width="18.33203125" style="36" customWidth="1"/>
    <col min="3594" max="3594" width="4.33203125" style="36" customWidth="1"/>
    <col min="3595" max="3595" width="18.33203125" style="36" customWidth="1"/>
    <col min="3596" max="3596" width="17.1640625" style="36" customWidth="1"/>
    <col min="3597" max="3840" width="9.33203125" style="36"/>
    <col min="3841" max="3841" width="19.5" style="36" customWidth="1"/>
    <col min="3842" max="3849" width="18.33203125" style="36" customWidth="1"/>
    <col min="3850" max="3850" width="4.33203125" style="36" customWidth="1"/>
    <col min="3851" max="3851" width="18.33203125" style="36" customWidth="1"/>
    <col min="3852" max="3852" width="17.1640625" style="36" customWidth="1"/>
    <col min="3853" max="4096" width="9.33203125" style="36"/>
    <col min="4097" max="4097" width="19.5" style="36" customWidth="1"/>
    <col min="4098" max="4105" width="18.33203125" style="36" customWidth="1"/>
    <col min="4106" max="4106" width="4.33203125" style="36" customWidth="1"/>
    <col min="4107" max="4107" width="18.33203125" style="36" customWidth="1"/>
    <col min="4108" max="4108" width="17.1640625" style="36" customWidth="1"/>
    <col min="4109" max="4352" width="9.33203125" style="36"/>
    <col min="4353" max="4353" width="19.5" style="36" customWidth="1"/>
    <col min="4354" max="4361" width="18.33203125" style="36" customWidth="1"/>
    <col min="4362" max="4362" width="4.33203125" style="36" customWidth="1"/>
    <col min="4363" max="4363" width="18.33203125" style="36" customWidth="1"/>
    <col min="4364" max="4364" width="17.1640625" style="36" customWidth="1"/>
    <col min="4365" max="4608" width="9.33203125" style="36"/>
    <col min="4609" max="4609" width="19.5" style="36" customWidth="1"/>
    <col min="4610" max="4617" width="18.33203125" style="36" customWidth="1"/>
    <col min="4618" max="4618" width="4.33203125" style="36" customWidth="1"/>
    <col min="4619" max="4619" width="18.33203125" style="36" customWidth="1"/>
    <col min="4620" max="4620" width="17.1640625" style="36" customWidth="1"/>
    <col min="4621" max="4864" width="9.33203125" style="36"/>
    <col min="4865" max="4865" width="19.5" style="36" customWidth="1"/>
    <col min="4866" max="4873" width="18.33203125" style="36" customWidth="1"/>
    <col min="4874" max="4874" width="4.33203125" style="36" customWidth="1"/>
    <col min="4875" max="4875" width="18.33203125" style="36" customWidth="1"/>
    <col min="4876" max="4876" width="17.1640625" style="36" customWidth="1"/>
    <col min="4877" max="5120" width="9.33203125" style="36"/>
    <col min="5121" max="5121" width="19.5" style="36" customWidth="1"/>
    <col min="5122" max="5129" width="18.33203125" style="36" customWidth="1"/>
    <col min="5130" max="5130" width="4.33203125" style="36" customWidth="1"/>
    <col min="5131" max="5131" width="18.33203125" style="36" customWidth="1"/>
    <col min="5132" max="5132" width="17.1640625" style="36" customWidth="1"/>
    <col min="5133" max="5376" width="9.33203125" style="36"/>
    <col min="5377" max="5377" width="19.5" style="36" customWidth="1"/>
    <col min="5378" max="5385" width="18.33203125" style="36" customWidth="1"/>
    <col min="5386" max="5386" width="4.33203125" style="36" customWidth="1"/>
    <col min="5387" max="5387" width="18.33203125" style="36" customWidth="1"/>
    <col min="5388" max="5388" width="17.1640625" style="36" customWidth="1"/>
    <col min="5389" max="5632" width="9.33203125" style="36"/>
    <col min="5633" max="5633" width="19.5" style="36" customWidth="1"/>
    <col min="5634" max="5641" width="18.33203125" style="36" customWidth="1"/>
    <col min="5642" max="5642" width="4.33203125" style="36" customWidth="1"/>
    <col min="5643" max="5643" width="18.33203125" style="36" customWidth="1"/>
    <col min="5644" max="5644" width="17.1640625" style="36" customWidth="1"/>
    <col min="5645" max="5888" width="9.33203125" style="36"/>
    <col min="5889" max="5889" width="19.5" style="36" customWidth="1"/>
    <col min="5890" max="5897" width="18.33203125" style="36" customWidth="1"/>
    <col min="5898" max="5898" width="4.33203125" style="36" customWidth="1"/>
    <col min="5899" max="5899" width="18.33203125" style="36" customWidth="1"/>
    <col min="5900" max="5900" width="17.1640625" style="36" customWidth="1"/>
    <col min="5901" max="6144" width="9.33203125" style="36"/>
    <col min="6145" max="6145" width="19.5" style="36" customWidth="1"/>
    <col min="6146" max="6153" width="18.33203125" style="36" customWidth="1"/>
    <col min="6154" max="6154" width="4.33203125" style="36" customWidth="1"/>
    <col min="6155" max="6155" width="18.33203125" style="36" customWidth="1"/>
    <col min="6156" max="6156" width="17.1640625" style="36" customWidth="1"/>
    <col min="6157" max="6400" width="9.33203125" style="36"/>
    <col min="6401" max="6401" width="19.5" style="36" customWidth="1"/>
    <col min="6402" max="6409" width="18.33203125" style="36" customWidth="1"/>
    <col min="6410" max="6410" width="4.33203125" style="36" customWidth="1"/>
    <col min="6411" max="6411" width="18.33203125" style="36" customWidth="1"/>
    <col min="6412" max="6412" width="17.1640625" style="36" customWidth="1"/>
    <col min="6413" max="6656" width="9.33203125" style="36"/>
    <col min="6657" max="6657" width="19.5" style="36" customWidth="1"/>
    <col min="6658" max="6665" width="18.33203125" style="36" customWidth="1"/>
    <col min="6666" max="6666" width="4.33203125" style="36" customWidth="1"/>
    <col min="6667" max="6667" width="18.33203125" style="36" customWidth="1"/>
    <col min="6668" max="6668" width="17.1640625" style="36" customWidth="1"/>
    <col min="6669" max="6912" width="9.33203125" style="36"/>
    <col min="6913" max="6913" width="19.5" style="36" customWidth="1"/>
    <col min="6914" max="6921" width="18.33203125" style="36" customWidth="1"/>
    <col min="6922" max="6922" width="4.33203125" style="36" customWidth="1"/>
    <col min="6923" max="6923" width="18.33203125" style="36" customWidth="1"/>
    <col min="6924" max="6924" width="17.1640625" style="36" customWidth="1"/>
    <col min="6925" max="7168" width="9.33203125" style="36"/>
    <col min="7169" max="7169" width="19.5" style="36" customWidth="1"/>
    <col min="7170" max="7177" width="18.33203125" style="36" customWidth="1"/>
    <col min="7178" max="7178" width="4.33203125" style="36" customWidth="1"/>
    <col min="7179" max="7179" width="18.33203125" style="36" customWidth="1"/>
    <col min="7180" max="7180" width="17.1640625" style="36" customWidth="1"/>
    <col min="7181" max="7424" width="9.33203125" style="36"/>
    <col min="7425" max="7425" width="19.5" style="36" customWidth="1"/>
    <col min="7426" max="7433" width="18.33203125" style="36" customWidth="1"/>
    <col min="7434" max="7434" width="4.33203125" style="36" customWidth="1"/>
    <col min="7435" max="7435" width="18.33203125" style="36" customWidth="1"/>
    <col min="7436" max="7436" width="17.1640625" style="36" customWidth="1"/>
    <col min="7437" max="7680" width="9.33203125" style="36"/>
    <col min="7681" max="7681" width="19.5" style="36" customWidth="1"/>
    <col min="7682" max="7689" width="18.33203125" style="36" customWidth="1"/>
    <col min="7690" max="7690" width="4.33203125" style="36" customWidth="1"/>
    <col min="7691" max="7691" width="18.33203125" style="36" customWidth="1"/>
    <col min="7692" max="7692" width="17.1640625" style="36" customWidth="1"/>
    <col min="7693" max="7936" width="9.33203125" style="36"/>
    <col min="7937" max="7937" width="19.5" style="36" customWidth="1"/>
    <col min="7938" max="7945" width="18.33203125" style="36" customWidth="1"/>
    <col min="7946" max="7946" width="4.33203125" style="36" customWidth="1"/>
    <col min="7947" max="7947" width="18.33203125" style="36" customWidth="1"/>
    <col min="7948" max="7948" width="17.1640625" style="36" customWidth="1"/>
    <col min="7949" max="8192" width="9.33203125" style="36"/>
    <col min="8193" max="8193" width="19.5" style="36" customWidth="1"/>
    <col min="8194" max="8201" width="18.33203125" style="36" customWidth="1"/>
    <col min="8202" max="8202" width="4.33203125" style="36" customWidth="1"/>
    <col min="8203" max="8203" width="18.33203125" style="36" customWidth="1"/>
    <col min="8204" max="8204" width="17.1640625" style="36" customWidth="1"/>
    <col min="8205" max="8448" width="9.33203125" style="36"/>
    <col min="8449" max="8449" width="19.5" style="36" customWidth="1"/>
    <col min="8450" max="8457" width="18.33203125" style="36" customWidth="1"/>
    <col min="8458" max="8458" width="4.33203125" style="36" customWidth="1"/>
    <col min="8459" max="8459" width="18.33203125" style="36" customWidth="1"/>
    <col min="8460" max="8460" width="17.1640625" style="36" customWidth="1"/>
    <col min="8461" max="8704" width="9.33203125" style="36"/>
    <col min="8705" max="8705" width="19.5" style="36" customWidth="1"/>
    <col min="8706" max="8713" width="18.33203125" style="36" customWidth="1"/>
    <col min="8714" max="8714" width="4.33203125" style="36" customWidth="1"/>
    <col min="8715" max="8715" width="18.33203125" style="36" customWidth="1"/>
    <col min="8716" max="8716" width="17.1640625" style="36" customWidth="1"/>
    <col min="8717" max="8960" width="9.33203125" style="36"/>
    <col min="8961" max="8961" width="19.5" style="36" customWidth="1"/>
    <col min="8962" max="8969" width="18.33203125" style="36" customWidth="1"/>
    <col min="8970" max="8970" width="4.33203125" style="36" customWidth="1"/>
    <col min="8971" max="8971" width="18.33203125" style="36" customWidth="1"/>
    <col min="8972" max="8972" width="17.1640625" style="36" customWidth="1"/>
    <col min="8973" max="9216" width="9.33203125" style="36"/>
    <col min="9217" max="9217" width="19.5" style="36" customWidth="1"/>
    <col min="9218" max="9225" width="18.33203125" style="36" customWidth="1"/>
    <col min="9226" max="9226" width="4.33203125" style="36" customWidth="1"/>
    <col min="9227" max="9227" width="18.33203125" style="36" customWidth="1"/>
    <col min="9228" max="9228" width="17.1640625" style="36" customWidth="1"/>
    <col min="9229" max="9472" width="9.33203125" style="36"/>
    <col min="9473" max="9473" width="19.5" style="36" customWidth="1"/>
    <col min="9474" max="9481" width="18.33203125" style="36" customWidth="1"/>
    <col min="9482" max="9482" width="4.33203125" style="36" customWidth="1"/>
    <col min="9483" max="9483" width="18.33203125" style="36" customWidth="1"/>
    <col min="9484" max="9484" width="17.1640625" style="36" customWidth="1"/>
    <col min="9485" max="9728" width="9.33203125" style="36"/>
    <col min="9729" max="9729" width="19.5" style="36" customWidth="1"/>
    <col min="9730" max="9737" width="18.33203125" style="36" customWidth="1"/>
    <col min="9738" max="9738" width="4.33203125" style="36" customWidth="1"/>
    <col min="9739" max="9739" width="18.33203125" style="36" customWidth="1"/>
    <col min="9740" max="9740" width="17.1640625" style="36" customWidth="1"/>
    <col min="9741" max="9984" width="9.33203125" style="36"/>
    <col min="9985" max="9985" width="19.5" style="36" customWidth="1"/>
    <col min="9986" max="9993" width="18.33203125" style="36" customWidth="1"/>
    <col min="9994" max="9994" width="4.33203125" style="36" customWidth="1"/>
    <col min="9995" max="9995" width="18.33203125" style="36" customWidth="1"/>
    <col min="9996" max="9996" width="17.1640625" style="36" customWidth="1"/>
    <col min="9997" max="10240" width="9.33203125" style="36"/>
    <col min="10241" max="10241" width="19.5" style="36" customWidth="1"/>
    <col min="10242" max="10249" width="18.33203125" style="36" customWidth="1"/>
    <col min="10250" max="10250" width="4.33203125" style="36" customWidth="1"/>
    <col min="10251" max="10251" width="18.33203125" style="36" customWidth="1"/>
    <col min="10252" max="10252" width="17.1640625" style="36" customWidth="1"/>
    <col min="10253" max="10496" width="9.33203125" style="36"/>
    <col min="10497" max="10497" width="19.5" style="36" customWidth="1"/>
    <col min="10498" max="10505" width="18.33203125" style="36" customWidth="1"/>
    <col min="10506" max="10506" width="4.33203125" style="36" customWidth="1"/>
    <col min="10507" max="10507" width="18.33203125" style="36" customWidth="1"/>
    <col min="10508" max="10508" width="17.1640625" style="36" customWidth="1"/>
    <col min="10509" max="10752" width="9.33203125" style="36"/>
    <col min="10753" max="10753" width="19.5" style="36" customWidth="1"/>
    <col min="10754" max="10761" width="18.33203125" style="36" customWidth="1"/>
    <col min="10762" max="10762" width="4.33203125" style="36" customWidth="1"/>
    <col min="10763" max="10763" width="18.33203125" style="36" customWidth="1"/>
    <col min="10764" max="10764" width="17.1640625" style="36" customWidth="1"/>
    <col min="10765" max="11008" width="9.33203125" style="36"/>
    <col min="11009" max="11009" width="19.5" style="36" customWidth="1"/>
    <col min="11010" max="11017" width="18.33203125" style="36" customWidth="1"/>
    <col min="11018" max="11018" width="4.33203125" style="36" customWidth="1"/>
    <col min="11019" max="11019" width="18.33203125" style="36" customWidth="1"/>
    <col min="11020" max="11020" width="17.1640625" style="36" customWidth="1"/>
    <col min="11021" max="11264" width="9.33203125" style="36"/>
    <col min="11265" max="11265" width="19.5" style="36" customWidth="1"/>
    <col min="11266" max="11273" width="18.33203125" style="36" customWidth="1"/>
    <col min="11274" max="11274" width="4.33203125" style="36" customWidth="1"/>
    <col min="11275" max="11275" width="18.33203125" style="36" customWidth="1"/>
    <col min="11276" max="11276" width="17.1640625" style="36" customWidth="1"/>
    <col min="11277" max="11520" width="9.33203125" style="36"/>
    <col min="11521" max="11521" width="19.5" style="36" customWidth="1"/>
    <col min="11522" max="11529" width="18.33203125" style="36" customWidth="1"/>
    <col min="11530" max="11530" width="4.33203125" style="36" customWidth="1"/>
    <col min="11531" max="11531" width="18.33203125" style="36" customWidth="1"/>
    <col min="11532" max="11532" width="17.1640625" style="36" customWidth="1"/>
    <col min="11533" max="11776" width="9.33203125" style="36"/>
    <col min="11777" max="11777" width="19.5" style="36" customWidth="1"/>
    <col min="11778" max="11785" width="18.33203125" style="36" customWidth="1"/>
    <col min="11786" max="11786" width="4.33203125" style="36" customWidth="1"/>
    <col min="11787" max="11787" width="18.33203125" style="36" customWidth="1"/>
    <col min="11788" max="11788" width="17.1640625" style="36" customWidth="1"/>
    <col min="11789" max="12032" width="9.33203125" style="36"/>
    <col min="12033" max="12033" width="19.5" style="36" customWidth="1"/>
    <col min="12034" max="12041" width="18.33203125" style="36" customWidth="1"/>
    <col min="12042" max="12042" width="4.33203125" style="36" customWidth="1"/>
    <col min="12043" max="12043" width="18.33203125" style="36" customWidth="1"/>
    <col min="12044" max="12044" width="17.1640625" style="36" customWidth="1"/>
    <col min="12045" max="12288" width="9.33203125" style="36"/>
    <col min="12289" max="12289" width="19.5" style="36" customWidth="1"/>
    <col min="12290" max="12297" width="18.33203125" style="36" customWidth="1"/>
    <col min="12298" max="12298" width="4.33203125" style="36" customWidth="1"/>
    <col min="12299" max="12299" width="18.33203125" style="36" customWidth="1"/>
    <col min="12300" max="12300" width="17.1640625" style="36" customWidth="1"/>
    <col min="12301" max="12544" width="9.33203125" style="36"/>
    <col min="12545" max="12545" width="19.5" style="36" customWidth="1"/>
    <col min="12546" max="12553" width="18.33203125" style="36" customWidth="1"/>
    <col min="12554" max="12554" width="4.33203125" style="36" customWidth="1"/>
    <col min="12555" max="12555" width="18.33203125" style="36" customWidth="1"/>
    <col min="12556" max="12556" width="17.1640625" style="36" customWidth="1"/>
    <col min="12557" max="12800" width="9.33203125" style="36"/>
    <col min="12801" max="12801" width="19.5" style="36" customWidth="1"/>
    <col min="12802" max="12809" width="18.33203125" style="36" customWidth="1"/>
    <col min="12810" max="12810" width="4.33203125" style="36" customWidth="1"/>
    <col min="12811" max="12811" width="18.33203125" style="36" customWidth="1"/>
    <col min="12812" max="12812" width="17.1640625" style="36" customWidth="1"/>
    <col min="12813" max="13056" width="9.33203125" style="36"/>
    <col min="13057" max="13057" width="19.5" style="36" customWidth="1"/>
    <col min="13058" max="13065" width="18.33203125" style="36" customWidth="1"/>
    <col min="13066" max="13066" width="4.33203125" style="36" customWidth="1"/>
    <col min="13067" max="13067" width="18.33203125" style="36" customWidth="1"/>
    <col min="13068" max="13068" width="17.1640625" style="36" customWidth="1"/>
    <col min="13069" max="13312" width="9.33203125" style="36"/>
    <col min="13313" max="13313" width="19.5" style="36" customWidth="1"/>
    <col min="13314" max="13321" width="18.33203125" style="36" customWidth="1"/>
    <col min="13322" max="13322" width="4.33203125" style="36" customWidth="1"/>
    <col min="13323" max="13323" width="18.33203125" style="36" customWidth="1"/>
    <col min="13324" max="13324" width="17.1640625" style="36" customWidth="1"/>
    <col min="13325" max="13568" width="9.33203125" style="36"/>
    <col min="13569" max="13569" width="19.5" style="36" customWidth="1"/>
    <col min="13570" max="13577" width="18.33203125" style="36" customWidth="1"/>
    <col min="13578" max="13578" width="4.33203125" style="36" customWidth="1"/>
    <col min="13579" max="13579" width="18.33203125" style="36" customWidth="1"/>
    <col min="13580" max="13580" width="17.1640625" style="36" customWidth="1"/>
    <col min="13581" max="13824" width="9.33203125" style="36"/>
    <col min="13825" max="13825" width="19.5" style="36" customWidth="1"/>
    <col min="13826" max="13833" width="18.33203125" style="36" customWidth="1"/>
    <col min="13834" max="13834" width="4.33203125" style="36" customWidth="1"/>
    <col min="13835" max="13835" width="18.33203125" style="36" customWidth="1"/>
    <col min="13836" max="13836" width="17.1640625" style="36" customWidth="1"/>
    <col min="13837" max="14080" width="9.33203125" style="36"/>
    <col min="14081" max="14081" width="19.5" style="36" customWidth="1"/>
    <col min="14082" max="14089" width="18.33203125" style="36" customWidth="1"/>
    <col min="14090" max="14090" width="4.33203125" style="36" customWidth="1"/>
    <col min="14091" max="14091" width="18.33203125" style="36" customWidth="1"/>
    <col min="14092" max="14092" width="17.1640625" style="36" customWidth="1"/>
    <col min="14093" max="14336" width="9.33203125" style="36"/>
    <col min="14337" max="14337" width="19.5" style="36" customWidth="1"/>
    <col min="14338" max="14345" width="18.33203125" style="36" customWidth="1"/>
    <col min="14346" max="14346" width="4.33203125" style="36" customWidth="1"/>
    <col min="14347" max="14347" width="18.33203125" style="36" customWidth="1"/>
    <col min="14348" max="14348" width="17.1640625" style="36" customWidth="1"/>
    <col min="14349" max="14592" width="9.33203125" style="36"/>
    <col min="14593" max="14593" width="19.5" style="36" customWidth="1"/>
    <col min="14594" max="14601" width="18.33203125" style="36" customWidth="1"/>
    <col min="14602" max="14602" width="4.33203125" style="36" customWidth="1"/>
    <col min="14603" max="14603" width="18.33203125" style="36" customWidth="1"/>
    <col min="14604" max="14604" width="17.1640625" style="36" customWidth="1"/>
    <col min="14605" max="14848" width="9.33203125" style="36"/>
    <col min="14849" max="14849" width="19.5" style="36" customWidth="1"/>
    <col min="14850" max="14857" width="18.33203125" style="36" customWidth="1"/>
    <col min="14858" max="14858" width="4.33203125" style="36" customWidth="1"/>
    <col min="14859" max="14859" width="18.33203125" style="36" customWidth="1"/>
    <col min="14860" max="14860" width="17.1640625" style="36" customWidth="1"/>
    <col min="14861" max="15104" width="9.33203125" style="36"/>
    <col min="15105" max="15105" width="19.5" style="36" customWidth="1"/>
    <col min="15106" max="15113" width="18.33203125" style="36" customWidth="1"/>
    <col min="15114" max="15114" width="4.33203125" style="36" customWidth="1"/>
    <col min="15115" max="15115" width="18.33203125" style="36" customWidth="1"/>
    <col min="15116" max="15116" width="17.1640625" style="36" customWidth="1"/>
    <col min="15117" max="15360" width="9.33203125" style="36"/>
    <col min="15361" max="15361" width="19.5" style="36" customWidth="1"/>
    <col min="15362" max="15369" width="18.33203125" style="36" customWidth="1"/>
    <col min="15370" max="15370" width="4.33203125" style="36" customWidth="1"/>
    <col min="15371" max="15371" width="18.33203125" style="36" customWidth="1"/>
    <col min="15372" max="15372" width="17.1640625" style="36" customWidth="1"/>
    <col min="15373" max="15616" width="9.33203125" style="36"/>
    <col min="15617" max="15617" width="19.5" style="36" customWidth="1"/>
    <col min="15618" max="15625" width="18.33203125" style="36" customWidth="1"/>
    <col min="15626" max="15626" width="4.33203125" style="36" customWidth="1"/>
    <col min="15627" max="15627" width="18.33203125" style="36" customWidth="1"/>
    <col min="15628" max="15628" width="17.1640625" style="36" customWidth="1"/>
    <col min="15629" max="15872" width="9.33203125" style="36"/>
    <col min="15873" max="15873" width="19.5" style="36" customWidth="1"/>
    <col min="15874" max="15881" width="18.33203125" style="36" customWidth="1"/>
    <col min="15882" max="15882" width="4.33203125" style="36" customWidth="1"/>
    <col min="15883" max="15883" width="18.33203125" style="36" customWidth="1"/>
    <col min="15884" max="15884" width="17.1640625" style="36" customWidth="1"/>
    <col min="15885" max="16128" width="9.33203125" style="36"/>
    <col min="16129" max="16129" width="19.5" style="36" customWidth="1"/>
    <col min="16130" max="16137" width="18.33203125" style="36" customWidth="1"/>
    <col min="16138" max="16138" width="4.33203125" style="36" customWidth="1"/>
    <col min="16139" max="16139" width="18.33203125" style="36" customWidth="1"/>
    <col min="16140" max="16140" width="17.1640625" style="36" customWidth="1"/>
    <col min="16141" max="16384" width="9.33203125" style="36"/>
  </cols>
  <sheetData>
    <row r="1" spans="1:11" s="37" customFormat="1" ht="15.95" customHeight="1" x14ac:dyDescent="0.25">
      <c r="A1" s="34" t="s">
        <v>47</v>
      </c>
      <c r="B1" s="35"/>
      <c r="C1" s="36"/>
      <c r="I1" s="38"/>
      <c r="J1" s="36"/>
      <c r="K1" s="39"/>
    </row>
    <row r="2" spans="1:11" s="37" customFormat="1" ht="15.95" customHeight="1" x14ac:dyDescent="0.2">
      <c r="A2" s="40" t="s">
        <v>48</v>
      </c>
      <c r="B2" s="35"/>
      <c r="C2" s="36"/>
      <c r="I2" s="38"/>
      <c r="J2" s="36"/>
      <c r="K2" s="39"/>
    </row>
    <row r="3" spans="1:11" s="37" customFormat="1" ht="15.95" customHeight="1" x14ac:dyDescent="0.2">
      <c r="A3" s="41" t="s">
        <v>49</v>
      </c>
      <c r="B3" s="42"/>
      <c r="C3" s="36"/>
      <c r="I3" s="38"/>
      <c r="J3" s="36"/>
      <c r="K3" s="43"/>
    </row>
    <row r="4" spans="1:11" s="37" customFormat="1" ht="15.95" customHeight="1" x14ac:dyDescent="0.2">
      <c r="A4" s="44" t="s">
        <v>50</v>
      </c>
      <c r="B4" s="45"/>
      <c r="C4" s="46"/>
      <c r="D4" s="47">
        <v>10000</v>
      </c>
      <c r="I4" s="38"/>
      <c r="J4" s="36"/>
      <c r="K4" s="43"/>
    </row>
    <row r="5" spans="1:11" s="37" customFormat="1" ht="15.95" customHeight="1" x14ac:dyDescent="0.2">
      <c r="A5" s="44" t="s">
        <v>51</v>
      </c>
      <c r="B5" s="45"/>
      <c r="C5" s="46"/>
      <c r="D5" s="48">
        <v>0.05</v>
      </c>
      <c r="I5" s="38"/>
      <c r="J5" s="36"/>
      <c r="K5" s="43"/>
    </row>
    <row r="6" spans="1:11" s="37" customFormat="1" ht="15.95" customHeight="1" x14ac:dyDescent="0.2">
      <c r="A6" s="44" t="s">
        <v>52</v>
      </c>
      <c r="B6" s="45"/>
      <c r="C6" s="46"/>
      <c r="D6" s="47">
        <v>60</v>
      </c>
      <c r="G6" s="49"/>
      <c r="H6" s="49"/>
      <c r="I6" s="50"/>
      <c r="J6" s="36"/>
      <c r="K6" s="43"/>
    </row>
    <row r="7" spans="1:11" s="37" customFormat="1" ht="15.95" customHeight="1" x14ac:dyDescent="0.2">
      <c r="A7" s="44" t="s">
        <v>53</v>
      </c>
      <c r="B7" s="45"/>
      <c r="C7" s="46"/>
      <c r="D7" s="51">
        <f>IF(D9="Beginning",PMT($D$5/12,$D$6,-$D$4,$D$10,1),PMT($D$5/12,$D$6,-$D$4,$D$10,0))</f>
        <v>188.71233644010937</v>
      </c>
      <c r="I7" s="38"/>
      <c r="J7" s="36"/>
      <c r="K7" s="43"/>
    </row>
    <row r="8" spans="1:11" s="37" customFormat="1" ht="15.95" customHeight="1" x14ac:dyDescent="0.2">
      <c r="A8" s="44" t="s">
        <v>54</v>
      </c>
      <c r="B8" s="45"/>
      <c r="C8" s="46"/>
      <c r="D8" s="52">
        <v>43952</v>
      </c>
      <c r="E8" s="49"/>
      <c r="I8" s="38"/>
      <c r="J8" s="36"/>
      <c r="K8" s="43"/>
    </row>
    <row r="9" spans="1:11" s="37" customFormat="1" ht="15.95" customHeight="1" x14ac:dyDescent="0.2">
      <c r="A9" s="44" t="s">
        <v>55</v>
      </c>
      <c r="B9" s="45"/>
      <c r="C9" s="46"/>
      <c r="D9" s="53" t="s">
        <v>56</v>
      </c>
      <c r="E9" s="49"/>
      <c r="I9" s="38"/>
      <c r="J9" s="36"/>
      <c r="K9" s="43"/>
    </row>
    <row r="10" spans="1:11" s="37" customFormat="1" ht="15.95" customHeight="1" x14ac:dyDescent="0.2">
      <c r="A10" s="54" t="s">
        <v>57</v>
      </c>
      <c r="B10" s="55"/>
      <c r="C10" s="56"/>
      <c r="D10" s="47">
        <v>0</v>
      </c>
      <c r="G10" s="49"/>
      <c r="H10" s="49"/>
      <c r="I10" s="50"/>
      <c r="J10" s="36"/>
      <c r="K10" s="43"/>
    </row>
    <row r="11" spans="1:11" s="37" customFormat="1" ht="15.95" customHeight="1" x14ac:dyDescent="0.2">
      <c r="A11" s="36"/>
      <c r="B11" s="36"/>
      <c r="C11" s="36"/>
      <c r="D11" s="57"/>
      <c r="E11" s="49"/>
      <c r="I11" s="38"/>
      <c r="J11" s="36"/>
      <c r="K11" s="43"/>
    </row>
    <row r="12" spans="1:11" s="62" customFormat="1" ht="25.5" x14ac:dyDescent="0.2">
      <c r="A12" s="58" t="s">
        <v>58</v>
      </c>
      <c r="B12" s="58" t="s">
        <v>59</v>
      </c>
      <c r="C12" s="59" t="s">
        <v>60</v>
      </c>
      <c r="D12" s="60" t="s">
        <v>61</v>
      </c>
      <c r="E12" s="60" t="s">
        <v>62</v>
      </c>
      <c r="F12" s="60" t="s">
        <v>63</v>
      </c>
      <c r="G12" s="60" t="s">
        <v>64</v>
      </c>
      <c r="H12" s="60" t="s">
        <v>65</v>
      </c>
      <c r="I12" s="61" t="s">
        <v>66</v>
      </c>
      <c r="K12" s="63" t="s">
        <v>67</v>
      </c>
    </row>
    <row r="13" spans="1:11" s="37" customFormat="1" ht="15.95" customHeight="1" x14ac:dyDescent="0.2">
      <c r="A13" s="64">
        <f>DATE(YEAR(D8),MONTH(D8)+1,1-1)</f>
        <v>43982</v>
      </c>
      <c r="B13" s="65" t="str">
        <f>"A"&amp;ROW(A13)</f>
        <v>A13</v>
      </c>
      <c r="C13" s="66">
        <v>1</v>
      </c>
      <c r="D13" s="37">
        <f>$D$4</f>
        <v>10000</v>
      </c>
      <c r="E13" s="37">
        <f>IF($D$6+1-C13=0,0,IF($D$9="Beginning",PMT(K13/12,$D$6+1-C13,-$D13,$D$10,1),PMT(K13/12,$D$6+1-C13,-$D13,$D$10,0)))</f>
        <v>188.71233644010937</v>
      </c>
      <c r="F13" s="37">
        <f>IF($D$6+1-C13&lt;=0,0,IF($D$9="Beginning",(D13-E13)*K13/12,D13*K13/12))</f>
        <v>41.666666666666664</v>
      </c>
      <c r="G13" s="37">
        <f>IF(ROUND($D$6+1-C13,2)&lt;=0,0,E13-F13)</f>
        <v>147.04566977344271</v>
      </c>
      <c r="H13" s="37">
        <f t="shared" ref="H13:H76" si="0">D13-G13</f>
        <v>9852.9543302265574</v>
      </c>
      <c r="I13" s="38">
        <f t="shared" ref="I13:I76" si="1">H13/$D$4</f>
        <v>0.98529543302265576</v>
      </c>
      <c r="J13" s="36"/>
      <c r="K13" s="67">
        <f>$D$5</f>
        <v>0.05</v>
      </c>
    </row>
    <row r="14" spans="1:11" s="37" customFormat="1" ht="15.95" customHeight="1" x14ac:dyDescent="0.2">
      <c r="A14" s="68">
        <f>DATE(YEAR(A13),MONTH(A13)+2,1-1)</f>
        <v>44012</v>
      </c>
      <c r="B14" s="65" t="str">
        <f t="shared" ref="B14:B77" si="2">"A"&amp;ROW(A14)</f>
        <v>A14</v>
      </c>
      <c r="C14" s="66">
        <v>2</v>
      </c>
      <c r="D14" s="37">
        <f t="shared" ref="D14:D77" si="3">IF(ROUND(H13,0)&gt;0,H13,0)</f>
        <v>9852.9543302265574</v>
      </c>
      <c r="E14" s="37">
        <f>IF($D$6+1-C14&lt;=0,0,IF($D$9="Beginning",PMT(K13/12,$D$6+1-C14,-(D13-E13),-PV(K13/12,1,0,$D$10),0),PMT(K14/12,$D$6+1-C14,-D14,$D$10,0)))</f>
        <v>188.7123364401094</v>
      </c>
      <c r="F14" s="37">
        <f t="shared" ref="F14:F77" si="4">IF($D$6+1-C14&lt;=0,0,IF($D$9="Beginning",(D14-E14)*K14/12,D14*K14/12))</f>
        <v>41.053976375943989</v>
      </c>
      <c r="G14" s="37">
        <f t="shared" ref="G14:G77" si="5">IF(ROUND($D$6+1-C14,2)&lt;=0,0,E14-F14)</f>
        <v>147.65836006416541</v>
      </c>
      <c r="H14" s="37">
        <f t="shared" si="0"/>
        <v>9705.2959701623913</v>
      </c>
      <c r="I14" s="38">
        <f t="shared" si="1"/>
        <v>0.97052959701623909</v>
      </c>
      <c r="J14" s="36"/>
      <c r="K14" s="67">
        <f t="shared" ref="K14:K77" si="6">$D$5</f>
        <v>0.05</v>
      </c>
    </row>
    <row r="15" spans="1:11" s="37" customFormat="1" ht="15.95" customHeight="1" x14ac:dyDescent="0.2">
      <c r="A15" s="68">
        <f t="shared" ref="A15:A78" si="7">DATE(YEAR(A14),MONTH(A14)+2,1-1)</f>
        <v>44043</v>
      </c>
      <c r="B15" s="65" t="str">
        <f t="shared" si="2"/>
        <v>A15</v>
      </c>
      <c r="C15" s="66">
        <v>3</v>
      </c>
      <c r="D15" s="37">
        <f t="shared" si="3"/>
        <v>9705.2959701623913</v>
      </c>
      <c r="E15" s="37">
        <f t="shared" ref="E15:E78" si="8">IF($D$6+1-C15&lt;=0,0,IF($D$9="Beginning",PMT(K14/12,$D$6+1-C15,-(D14-E14),-PV(K14/12,1,0,$D$10),0),PMT(K15/12,$D$6+1-C15,-D15,$D$10,0)))</f>
        <v>188.71233644010931</v>
      </c>
      <c r="F15" s="37">
        <f t="shared" si="4"/>
        <v>40.438733209009968</v>
      </c>
      <c r="G15" s="37">
        <f t="shared" si="5"/>
        <v>148.27360323109934</v>
      </c>
      <c r="H15" s="37">
        <f t="shared" si="0"/>
        <v>9557.0223669312927</v>
      </c>
      <c r="I15" s="38">
        <f t="shared" si="1"/>
        <v>0.95570223669312926</v>
      </c>
      <c r="J15" s="36"/>
      <c r="K15" s="67">
        <f t="shared" si="6"/>
        <v>0.05</v>
      </c>
    </row>
    <row r="16" spans="1:11" s="37" customFormat="1" ht="15.95" customHeight="1" x14ac:dyDescent="0.2">
      <c r="A16" s="68">
        <f t="shared" si="7"/>
        <v>44074</v>
      </c>
      <c r="B16" s="65" t="str">
        <f t="shared" si="2"/>
        <v>A16</v>
      </c>
      <c r="C16" s="66">
        <v>4</v>
      </c>
      <c r="D16" s="37">
        <f t="shared" si="3"/>
        <v>9557.0223669312927</v>
      </c>
      <c r="E16" s="37">
        <f t="shared" si="8"/>
        <v>188.71233644010937</v>
      </c>
      <c r="F16" s="37">
        <f t="shared" si="4"/>
        <v>39.820926528880385</v>
      </c>
      <c r="G16" s="37">
        <f t="shared" si="5"/>
        <v>148.89140991122898</v>
      </c>
      <c r="H16" s="37">
        <f t="shared" si="0"/>
        <v>9408.1309570200629</v>
      </c>
      <c r="I16" s="38">
        <f t="shared" si="1"/>
        <v>0.94081309570200633</v>
      </c>
      <c r="J16" s="36"/>
      <c r="K16" s="67">
        <f t="shared" si="6"/>
        <v>0.05</v>
      </c>
    </row>
    <row r="17" spans="1:11" s="37" customFormat="1" ht="15.95" customHeight="1" x14ac:dyDescent="0.2">
      <c r="A17" s="68">
        <f t="shared" si="7"/>
        <v>44104</v>
      </c>
      <c r="B17" s="65" t="str">
        <f t="shared" si="2"/>
        <v>A17</v>
      </c>
      <c r="C17" s="66">
        <v>5</v>
      </c>
      <c r="D17" s="37">
        <f t="shared" si="3"/>
        <v>9408.1309570200629</v>
      </c>
      <c r="E17" s="37">
        <f t="shared" si="8"/>
        <v>188.71233644010931</v>
      </c>
      <c r="F17" s="37">
        <f t="shared" si="4"/>
        <v>39.200545654250263</v>
      </c>
      <c r="G17" s="37">
        <f t="shared" si="5"/>
        <v>149.51179078585903</v>
      </c>
      <c r="H17" s="37">
        <f t="shared" si="0"/>
        <v>9258.6191662342044</v>
      </c>
      <c r="I17" s="38">
        <f t="shared" si="1"/>
        <v>0.92586191662342043</v>
      </c>
      <c r="J17" s="36"/>
      <c r="K17" s="67">
        <f t="shared" si="6"/>
        <v>0.05</v>
      </c>
    </row>
    <row r="18" spans="1:11" s="37" customFormat="1" ht="15.95" customHeight="1" x14ac:dyDescent="0.2">
      <c r="A18" s="68">
        <f t="shared" si="7"/>
        <v>44135</v>
      </c>
      <c r="B18" s="65" t="str">
        <f t="shared" si="2"/>
        <v>A18</v>
      </c>
      <c r="C18" s="66">
        <v>6</v>
      </c>
      <c r="D18" s="37">
        <f t="shared" si="3"/>
        <v>9258.6191662342044</v>
      </c>
      <c r="E18" s="37">
        <f t="shared" si="8"/>
        <v>188.7123364401094</v>
      </c>
      <c r="F18" s="37">
        <f t="shared" si="4"/>
        <v>38.577579859309189</v>
      </c>
      <c r="G18" s="37">
        <f t="shared" si="5"/>
        <v>150.1347565808002</v>
      </c>
      <c r="H18" s="37">
        <f t="shared" si="0"/>
        <v>9108.4844096534034</v>
      </c>
      <c r="I18" s="38">
        <f t="shared" si="1"/>
        <v>0.91084844096534034</v>
      </c>
      <c r="J18" s="36"/>
      <c r="K18" s="67">
        <f t="shared" si="6"/>
        <v>0.05</v>
      </c>
    </row>
    <row r="19" spans="1:11" s="37" customFormat="1" ht="15.95" customHeight="1" x14ac:dyDescent="0.2">
      <c r="A19" s="68">
        <f t="shared" si="7"/>
        <v>44165</v>
      </c>
      <c r="B19" s="65" t="str">
        <f t="shared" si="2"/>
        <v>A19</v>
      </c>
      <c r="C19" s="66">
        <v>7</v>
      </c>
      <c r="D19" s="37">
        <f t="shared" si="3"/>
        <v>9108.4844096534034</v>
      </c>
      <c r="E19" s="37">
        <f t="shared" si="8"/>
        <v>188.71233644010937</v>
      </c>
      <c r="F19" s="37">
        <f t="shared" si="4"/>
        <v>37.952018373555852</v>
      </c>
      <c r="G19" s="37">
        <f t="shared" si="5"/>
        <v>150.76031806655351</v>
      </c>
      <c r="H19" s="37">
        <f t="shared" si="0"/>
        <v>8957.7240915868497</v>
      </c>
      <c r="I19" s="38">
        <f t="shared" si="1"/>
        <v>0.89577240915868495</v>
      </c>
      <c r="J19" s="36"/>
      <c r="K19" s="67">
        <f t="shared" si="6"/>
        <v>0.05</v>
      </c>
    </row>
    <row r="20" spans="1:11" s="37" customFormat="1" ht="15.95" customHeight="1" x14ac:dyDescent="0.2">
      <c r="A20" s="68">
        <f t="shared" si="7"/>
        <v>44196</v>
      </c>
      <c r="B20" s="65" t="str">
        <f t="shared" si="2"/>
        <v>A20</v>
      </c>
      <c r="C20" s="66">
        <v>8</v>
      </c>
      <c r="D20" s="37">
        <f t="shared" si="3"/>
        <v>8957.7240915868497</v>
      </c>
      <c r="E20" s="37">
        <f t="shared" si="8"/>
        <v>188.71233644010931</v>
      </c>
      <c r="F20" s="37">
        <f t="shared" si="4"/>
        <v>37.323850381611877</v>
      </c>
      <c r="G20" s="37">
        <f t="shared" si="5"/>
        <v>151.38848605849745</v>
      </c>
      <c r="H20" s="37">
        <f t="shared" si="0"/>
        <v>8806.335605528353</v>
      </c>
      <c r="I20" s="38">
        <f t="shared" si="1"/>
        <v>0.88063356055283526</v>
      </c>
      <c r="J20" s="36"/>
      <c r="K20" s="67">
        <f t="shared" si="6"/>
        <v>0.05</v>
      </c>
    </row>
    <row r="21" spans="1:11" s="37" customFormat="1" ht="15.95" customHeight="1" x14ac:dyDescent="0.2">
      <c r="A21" s="68">
        <f t="shared" si="7"/>
        <v>44227</v>
      </c>
      <c r="B21" s="65" t="str">
        <f t="shared" si="2"/>
        <v>A21</v>
      </c>
      <c r="C21" s="66">
        <v>9</v>
      </c>
      <c r="D21" s="37">
        <f t="shared" si="3"/>
        <v>8806.335605528353</v>
      </c>
      <c r="E21" s="37">
        <f t="shared" si="8"/>
        <v>188.71233644010937</v>
      </c>
      <c r="F21" s="37">
        <f t="shared" si="4"/>
        <v>36.693065023034805</v>
      </c>
      <c r="G21" s="37">
        <f t="shared" si="5"/>
        <v>152.01927141707455</v>
      </c>
      <c r="H21" s="37">
        <f t="shared" si="0"/>
        <v>8654.3163341112777</v>
      </c>
      <c r="I21" s="38">
        <f t="shared" si="1"/>
        <v>0.86543163341112772</v>
      </c>
      <c r="J21" s="36"/>
      <c r="K21" s="67">
        <f t="shared" si="6"/>
        <v>0.05</v>
      </c>
    </row>
    <row r="22" spans="1:11" s="37" customFormat="1" ht="15.95" customHeight="1" x14ac:dyDescent="0.2">
      <c r="A22" s="68">
        <f t="shared" si="7"/>
        <v>44255</v>
      </c>
      <c r="B22" s="65" t="str">
        <f t="shared" si="2"/>
        <v>A22</v>
      </c>
      <c r="C22" s="66">
        <v>10</v>
      </c>
      <c r="D22" s="37">
        <f t="shared" si="3"/>
        <v>8654.3163341112777</v>
      </c>
      <c r="E22" s="37">
        <f t="shared" si="8"/>
        <v>188.71233644010937</v>
      </c>
      <c r="F22" s="37">
        <f t="shared" si="4"/>
        <v>36.059651392130327</v>
      </c>
      <c r="G22" s="37">
        <f t="shared" si="5"/>
        <v>152.65268504797905</v>
      </c>
      <c r="H22" s="37">
        <f t="shared" si="0"/>
        <v>8501.6636490632991</v>
      </c>
      <c r="I22" s="38">
        <f t="shared" si="1"/>
        <v>0.85016636490632991</v>
      </c>
      <c r="J22" s="36"/>
      <c r="K22" s="67">
        <f t="shared" si="6"/>
        <v>0.05</v>
      </c>
    </row>
    <row r="23" spans="1:11" s="37" customFormat="1" ht="15.95" customHeight="1" x14ac:dyDescent="0.2">
      <c r="A23" s="68">
        <f t="shared" si="7"/>
        <v>44286</v>
      </c>
      <c r="B23" s="65" t="str">
        <f t="shared" si="2"/>
        <v>A23</v>
      </c>
      <c r="C23" s="66">
        <v>11</v>
      </c>
      <c r="D23" s="37">
        <f t="shared" si="3"/>
        <v>8501.6636490632991</v>
      </c>
      <c r="E23" s="37">
        <f t="shared" si="8"/>
        <v>188.71233644010931</v>
      </c>
      <c r="F23" s="37">
        <f t="shared" si="4"/>
        <v>35.423598537763745</v>
      </c>
      <c r="G23" s="37">
        <f t="shared" si="5"/>
        <v>153.28873790234556</v>
      </c>
      <c r="H23" s="37">
        <f t="shared" si="0"/>
        <v>8348.3749111609541</v>
      </c>
      <c r="I23" s="38">
        <f t="shared" si="1"/>
        <v>0.8348374911160954</v>
      </c>
      <c r="J23" s="36"/>
      <c r="K23" s="67">
        <f t="shared" si="6"/>
        <v>0.05</v>
      </c>
    </row>
    <row r="24" spans="1:11" s="37" customFormat="1" ht="15.95" customHeight="1" x14ac:dyDescent="0.2">
      <c r="A24" s="68">
        <f t="shared" si="7"/>
        <v>44316</v>
      </c>
      <c r="B24" s="65" t="str">
        <f t="shared" si="2"/>
        <v>A24</v>
      </c>
      <c r="C24" s="66">
        <v>12</v>
      </c>
      <c r="D24" s="37">
        <f t="shared" si="3"/>
        <v>8348.3749111609541</v>
      </c>
      <c r="E24" s="37">
        <f t="shared" si="8"/>
        <v>188.7123364401094</v>
      </c>
      <c r="F24" s="37">
        <f t="shared" si="4"/>
        <v>34.784895463170642</v>
      </c>
      <c r="G24" s="37">
        <f t="shared" si="5"/>
        <v>153.92744097693875</v>
      </c>
      <c r="H24" s="37">
        <f t="shared" si="0"/>
        <v>8194.4474701840154</v>
      </c>
      <c r="I24" s="38">
        <f t="shared" si="1"/>
        <v>0.81944474701840153</v>
      </c>
      <c r="J24" s="36"/>
      <c r="K24" s="67">
        <f t="shared" si="6"/>
        <v>0.05</v>
      </c>
    </row>
    <row r="25" spans="1:11" s="37" customFormat="1" ht="15.95" customHeight="1" x14ac:dyDescent="0.2">
      <c r="A25" s="68">
        <f t="shared" si="7"/>
        <v>44347</v>
      </c>
      <c r="B25" s="65" t="str">
        <f t="shared" si="2"/>
        <v>A25</v>
      </c>
      <c r="C25" s="66">
        <v>13</v>
      </c>
      <c r="D25" s="37">
        <f t="shared" si="3"/>
        <v>8194.4474701840154</v>
      </c>
      <c r="E25" s="37">
        <f t="shared" si="8"/>
        <v>188.7123364401094</v>
      </c>
      <c r="F25" s="37">
        <f t="shared" si="4"/>
        <v>34.143531125766735</v>
      </c>
      <c r="G25" s="37">
        <f t="shared" si="5"/>
        <v>154.56880531434265</v>
      </c>
      <c r="H25" s="37">
        <f t="shared" si="0"/>
        <v>8039.8786648696723</v>
      </c>
      <c r="I25" s="38">
        <f t="shared" si="1"/>
        <v>0.80398786648696718</v>
      </c>
      <c r="J25" s="36"/>
      <c r="K25" s="67">
        <f t="shared" si="6"/>
        <v>0.05</v>
      </c>
    </row>
    <row r="26" spans="1:11" s="37" customFormat="1" ht="15.95" customHeight="1" x14ac:dyDescent="0.2">
      <c r="A26" s="68">
        <f t="shared" si="7"/>
        <v>44377</v>
      </c>
      <c r="B26" s="65" t="str">
        <f t="shared" si="2"/>
        <v>A26</v>
      </c>
      <c r="C26" s="66">
        <v>14</v>
      </c>
      <c r="D26" s="37">
        <f t="shared" si="3"/>
        <v>8039.8786648696723</v>
      </c>
      <c r="E26" s="37">
        <f t="shared" si="8"/>
        <v>188.71233644010937</v>
      </c>
      <c r="F26" s="37">
        <f t="shared" si="4"/>
        <v>33.499494436956972</v>
      </c>
      <c r="G26" s="37">
        <f t="shared" si="5"/>
        <v>155.21284200315239</v>
      </c>
      <c r="H26" s="37">
        <f t="shared" si="0"/>
        <v>7884.6658228665201</v>
      </c>
      <c r="I26" s="38">
        <f t="shared" si="1"/>
        <v>0.78846658228665201</v>
      </c>
      <c r="J26" s="36"/>
      <c r="K26" s="67">
        <f t="shared" si="6"/>
        <v>0.05</v>
      </c>
    </row>
    <row r="27" spans="1:11" s="37" customFormat="1" ht="15.95" customHeight="1" x14ac:dyDescent="0.2">
      <c r="A27" s="68">
        <f t="shared" si="7"/>
        <v>44408</v>
      </c>
      <c r="B27" s="65" t="str">
        <f t="shared" si="2"/>
        <v>A27</v>
      </c>
      <c r="C27" s="66">
        <v>15</v>
      </c>
      <c r="D27" s="37">
        <f t="shared" si="3"/>
        <v>7884.6658228665201</v>
      </c>
      <c r="E27" s="37">
        <f t="shared" si="8"/>
        <v>188.71233644010931</v>
      </c>
      <c r="F27" s="37">
        <f t="shared" si="4"/>
        <v>32.852774261943836</v>
      </c>
      <c r="G27" s="37">
        <f t="shared" si="5"/>
        <v>155.85956217816548</v>
      </c>
      <c r="H27" s="37">
        <f t="shared" si="0"/>
        <v>7728.806260688355</v>
      </c>
      <c r="I27" s="38">
        <f t="shared" si="1"/>
        <v>0.77288062606883545</v>
      </c>
      <c r="J27" s="36"/>
      <c r="K27" s="67">
        <f t="shared" si="6"/>
        <v>0.05</v>
      </c>
    </row>
    <row r="28" spans="1:11" s="37" customFormat="1" ht="15.95" customHeight="1" x14ac:dyDescent="0.2">
      <c r="A28" s="68">
        <f t="shared" si="7"/>
        <v>44439</v>
      </c>
      <c r="B28" s="65" t="str">
        <f t="shared" si="2"/>
        <v>A28</v>
      </c>
      <c r="C28" s="66">
        <v>16</v>
      </c>
      <c r="D28" s="37">
        <f t="shared" si="3"/>
        <v>7728.806260688355</v>
      </c>
      <c r="E28" s="37">
        <f t="shared" si="8"/>
        <v>188.7123364401094</v>
      </c>
      <c r="F28" s="37">
        <f t="shared" si="4"/>
        <v>32.203359419534813</v>
      </c>
      <c r="G28" s="37">
        <f t="shared" si="5"/>
        <v>156.50897702057458</v>
      </c>
      <c r="H28" s="37">
        <f t="shared" si="0"/>
        <v>7572.29728366778</v>
      </c>
      <c r="I28" s="38">
        <f t="shared" si="1"/>
        <v>0.75722972836677804</v>
      </c>
      <c r="J28" s="36"/>
      <c r="K28" s="67">
        <f t="shared" si="6"/>
        <v>0.05</v>
      </c>
    </row>
    <row r="29" spans="1:11" s="37" customFormat="1" ht="15.95" customHeight="1" x14ac:dyDescent="0.2">
      <c r="A29" s="68">
        <f t="shared" si="7"/>
        <v>44469</v>
      </c>
      <c r="B29" s="65" t="str">
        <f t="shared" si="2"/>
        <v>A29</v>
      </c>
      <c r="C29" s="66">
        <v>17</v>
      </c>
      <c r="D29" s="37">
        <f t="shared" si="3"/>
        <v>7572.29728366778</v>
      </c>
      <c r="E29" s="37">
        <f t="shared" si="8"/>
        <v>188.71233644010937</v>
      </c>
      <c r="F29" s="37">
        <f t="shared" si="4"/>
        <v>31.551238681949087</v>
      </c>
      <c r="G29" s="37">
        <f t="shared" si="5"/>
        <v>157.16109775816028</v>
      </c>
      <c r="H29" s="37">
        <f t="shared" si="0"/>
        <v>7415.1361859096196</v>
      </c>
      <c r="I29" s="38">
        <f t="shared" si="1"/>
        <v>0.74151361859096199</v>
      </c>
      <c r="J29" s="36"/>
      <c r="K29" s="67">
        <f t="shared" si="6"/>
        <v>0.05</v>
      </c>
    </row>
    <row r="30" spans="1:11" s="37" customFormat="1" ht="15.95" customHeight="1" x14ac:dyDescent="0.2">
      <c r="A30" s="68">
        <f t="shared" si="7"/>
        <v>44500</v>
      </c>
      <c r="B30" s="65" t="str">
        <f t="shared" si="2"/>
        <v>A30</v>
      </c>
      <c r="C30" s="66">
        <v>18</v>
      </c>
      <c r="D30" s="37">
        <f t="shared" si="3"/>
        <v>7415.1361859096196</v>
      </c>
      <c r="E30" s="37">
        <f t="shared" si="8"/>
        <v>188.71233644010931</v>
      </c>
      <c r="F30" s="37">
        <f t="shared" si="4"/>
        <v>30.896400774623416</v>
      </c>
      <c r="G30" s="37">
        <f t="shared" si="5"/>
        <v>157.81593566548588</v>
      </c>
      <c r="H30" s="37">
        <f t="shared" si="0"/>
        <v>7257.3202502441336</v>
      </c>
      <c r="I30" s="38">
        <f t="shared" si="1"/>
        <v>0.72573202502441336</v>
      </c>
      <c r="J30" s="36"/>
      <c r="K30" s="67">
        <f t="shared" si="6"/>
        <v>0.05</v>
      </c>
    </row>
    <row r="31" spans="1:11" s="37" customFormat="1" ht="15.95" customHeight="1" x14ac:dyDescent="0.2">
      <c r="A31" s="68">
        <f t="shared" si="7"/>
        <v>44530</v>
      </c>
      <c r="B31" s="65" t="str">
        <f t="shared" si="2"/>
        <v>A31</v>
      </c>
      <c r="C31" s="66">
        <v>19</v>
      </c>
      <c r="D31" s="37">
        <f t="shared" si="3"/>
        <v>7257.3202502441336</v>
      </c>
      <c r="E31" s="37">
        <f t="shared" si="8"/>
        <v>188.71233644010931</v>
      </c>
      <c r="F31" s="37">
        <f t="shared" si="4"/>
        <v>30.238834376017223</v>
      </c>
      <c r="G31" s="37">
        <f t="shared" si="5"/>
        <v>158.47350206409209</v>
      </c>
      <c r="H31" s="37">
        <f t="shared" si="0"/>
        <v>7098.8467481800417</v>
      </c>
      <c r="I31" s="38">
        <f t="shared" si="1"/>
        <v>0.70988467481800421</v>
      </c>
      <c r="J31" s="36"/>
      <c r="K31" s="67">
        <f t="shared" si="6"/>
        <v>0.05</v>
      </c>
    </row>
    <row r="32" spans="1:11" s="37" customFormat="1" ht="15.95" customHeight="1" x14ac:dyDescent="0.2">
      <c r="A32" s="68">
        <f t="shared" si="7"/>
        <v>44561</v>
      </c>
      <c r="B32" s="65" t="str">
        <f t="shared" si="2"/>
        <v>A32</v>
      </c>
      <c r="C32" s="66">
        <v>20</v>
      </c>
      <c r="D32" s="37">
        <f t="shared" si="3"/>
        <v>7098.8467481800417</v>
      </c>
      <c r="E32" s="37">
        <f t="shared" si="8"/>
        <v>188.71233644010931</v>
      </c>
      <c r="F32" s="37">
        <f t="shared" si="4"/>
        <v>29.578528117416841</v>
      </c>
      <c r="G32" s="37">
        <f t="shared" si="5"/>
        <v>159.13380832269246</v>
      </c>
      <c r="H32" s="37">
        <f t="shared" si="0"/>
        <v>6939.7129398573488</v>
      </c>
      <c r="I32" s="38">
        <f t="shared" si="1"/>
        <v>0.69397129398573487</v>
      </c>
      <c r="J32" s="36"/>
      <c r="K32" s="67">
        <f t="shared" si="6"/>
        <v>0.05</v>
      </c>
    </row>
    <row r="33" spans="1:11" s="37" customFormat="1" ht="15.95" customHeight="1" x14ac:dyDescent="0.2">
      <c r="A33" s="68">
        <f t="shared" si="7"/>
        <v>44592</v>
      </c>
      <c r="B33" s="65" t="str">
        <f t="shared" si="2"/>
        <v>A33</v>
      </c>
      <c r="C33" s="66">
        <v>21</v>
      </c>
      <c r="D33" s="37">
        <f t="shared" si="3"/>
        <v>6939.7129398573488</v>
      </c>
      <c r="E33" s="37">
        <f t="shared" si="8"/>
        <v>188.71233644010937</v>
      </c>
      <c r="F33" s="37">
        <f t="shared" si="4"/>
        <v>28.915470582738958</v>
      </c>
      <c r="G33" s="37">
        <f t="shared" si="5"/>
        <v>159.79686585737042</v>
      </c>
      <c r="H33" s="37">
        <f t="shared" si="0"/>
        <v>6779.9160739999788</v>
      </c>
      <c r="I33" s="38">
        <f t="shared" si="1"/>
        <v>0.67799160739999786</v>
      </c>
      <c r="J33" s="36"/>
      <c r="K33" s="67">
        <f t="shared" si="6"/>
        <v>0.05</v>
      </c>
    </row>
    <row r="34" spans="1:11" s="37" customFormat="1" ht="15.95" customHeight="1" x14ac:dyDescent="0.2">
      <c r="A34" s="68">
        <f t="shared" si="7"/>
        <v>44620</v>
      </c>
      <c r="B34" s="65" t="str">
        <f t="shared" si="2"/>
        <v>A34</v>
      </c>
      <c r="C34" s="66">
        <v>22</v>
      </c>
      <c r="D34" s="37">
        <f t="shared" si="3"/>
        <v>6779.9160739999788</v>
      </c>
      <c r="E34" s="37">
        <f t="shared" si="8"/>
        <v>188.71233644010931</v>
      </c>
      <c r="F34" s="37">
        <f t="shared" si="4"/>
        <v>28.249650308333248</v>
      </c>
      <c r="G34" s="37">
        <f t="shared" si="5"/>
        <v>160.46268613177605</v>
      </c>
      <c r="H34" s="37">
        <f t="shared" si="0"/>
        <v>6619.4533878682032</v>
      </c>
      <c r="I34" s="38">
        <f t="shared" si="1"/>
        <v>0.66194533878682027</v>
      </c>
      <c r="J34" s="36"/>
      <c r="K34" s="67">
        <f t="shared" si="6"/>
        <v>0.05</v>
      </c>
    </row>
    <row r="35" spans="1:11" s="37" customFormat="1" ht="15.95" customHeight="1" x14ac:dyDescent="0.2">
      <c r="A35" s="68">
        <f t="shared" si="7"/>
        <v>44651</v>
      </c>
      <c r="B35" s="65" t="str">
        <f t="shared" si="2"/>
        <v>A35</v>
      </c>
      <c r="C35" s="66">
        <v>23</v>
      </c>
      <c r="D35" s="37">
        <f t="shared" si="3"/>
        <v>6619.4533878682032</v>
      </c>
      <c r="E35" s="37">
        <f t="shared" si="8"/>
        <v>188.71233644010937</v>
      </c>
      <c r="F35" s="37">
        <f t="shared" si="4"/>
        <v>27.58105578278418</v>
      </c>
      <c r="G35" s="37">
        <f t="shared" si="5"/>
        <v>161.13128065732519</v>
      </c>
      <c r="H35" s="37">
        <f t="shared" si="0"/>
        <v>6458.3221072108781</v>
      </c>
      <c r="I35" s="38">
        <f t="shared" si="1"/>
        <v>0.64583221072108776</v>
      </c>
      <c r="J35" s="36"/>
      <c r="K35" s="67">
        <f t="shared" si="6"/>
        <v>0.05</v>
      </c>
    </row>
    <row r="36" spans="1:11" s="37" customFormat="1" ht="15.95" customHeight="1" x14ac:dyDescent="0.2">
      <c r="A36" s="68">
        <f t="shared" si="7"/>
        <v>44681</v>
      </c>
      <c r="B36" s="65" t="str">
        <f t="shared" si="2"/>
        <v>A36</v>
      </c>
      <c r="C36" s="66">
        <v>24</v>
      </c>
      <c r="D36" s="37">
        <f t="shared" si="3"/>
        <v>6458.3221072108781</v>
      </c>
      <c r="E36" s="37">
        <f t="shared" si="8"/>
        <v>188.71233644010937</v>
      </c>
      <c r="F36" s="37">
        <f t="shared" si="4"/>
        <v>26.909675446711997</v>
      </c>
      <c r="G36" s="37">
        <f t="shared" si="5"/>
        <v>161.80266099339738</v>
      </c>
      <c r="H36" s="37">
        <f t="shared" si="0"/>
        <v>6296.5194462174804</v>
      </c>
      <c r="I36" s="38">
        <f t="shared" si="1"/>
        <v>0.62965194462174801</v>
      </c>
      <c r="J36" s="36"/>
      <c r="K36" s="67">
        <f t="shared" si="6"/>
        <v>0.05</v>
      </c>
    </row>
    <row r="37" spans="1:11" s="37" customFormat="1" ht="15.95" customHeight="1" x14ac:dyDescent="0.2">
      <c r="A37" s="68">
        <f t="shared" si="7"/>
        <v>44712</v>
      </c>
      <c r="B37" s="65" t="str">
        <f t="shared" si="2"/>
        <v>A37</v>
      </c>
      <c r="C37" s="66">
        <v>25</v>
      </c>
      <c r="D37" s="37">
        <f t="shared" si="3"/>
        <v>6296.5194462174804</v>
      </c>
      <c r="E37" s="37">
        <f t="shared" si="8"/>
        <v>188.71233644010937</v>
      </c>
      <c r="F37" s="37">
        <f t="shared" si="4"/>
        <v>26.235497692572835</v>
      </c>
      <c r="G37" s="37">
        <f t="shared" si="5"/>
        <v>162.47683874753653</v>
      </c>
      <c r="H37" s="37">
        <f t="shared" si="0"/>
        <v>6134.0426074699435</v>
      </c>
      <c r="I37" s="38">
        <f t="shared" si="1"/>
        <v>0.61340426074699439</v>
      </c>
      <c r="J37" s="36"/>
      <c r="K37" s="67">
        <f t="shared" si="6"/>
        <v>0.05</v>
      </c>
    </row>
    <row r="38" spans="1:11" s="37" customFormat="1" ht="15.95" customHeight="1" x14ac:dyDescent="0.2">
      <c r="A38" s="68">
        <f t="shared" si="7"/>
        <v>44742</v>
      </c>
      <c r="B38" s="65" t="str">
        <f t="shared" si="2"/>
        <v>A38</v>
      </c>
      <c r="C38" s="66">
        <v>26</v>
      </c>
      <c r="D38" s="37">
        <f t="shared" si="3"/>
        <v>6134.0426074699435</v>
      </c>
      <c r="E38" s="37">
        <f t="shared" si="8"/>
        <v>188.71233644010931</v>
      </c>
      <c r="F38" s="37">
        <f t="shared" si="4"/>
        <v>25.5585108644581</v>
      </c>
      <c r="G38" s="37">
        <f t="shared" si="5"/>
        <v>163.15382557565121</v>
      </c>
      <c r="H38" s="37">
        <f t="shared" si="0"/>
        <v>5970.8887818942922</v>
      </c>
      <c r="I38" s="38">
        <f t="shared" si="1"/>
        <v>0.59708887818942924</v>
      </c>
      <c r="J38" s="36"/>
      <c r="K38" s="67">
        <f t="shared" si="6"/>
        <v>0.05</v>
      </c>
    </row>
    <row r="39" spans="1:11" s="37" customFormat="1" ht="15.95" customHeight="1" x14ac:dyDescent="0.2">
      <c r="A39" s="68">
        <f t="shared" si="7"/>
        <v>44773</v>
      </c>
      <c r="B39" s="65" t="str">
        <f t="shared" si="2"/>
        <v>A39</v>
      </c>
      <c r="C39" s="66">
        <v>27</v>
      </c>
      <c r="D39" s="37">
        <f t="shared" si="3"/>
        <v>5970.8887818942922</v>
      </c>
      <c r="E39" s="37">
        <f t="shared" si="8"/>
        <v>188.71233644010928</v>
      </c>
      <c r="F39" s="37">
        <f t="shared" si="4"/>
        <v>24.878703257892884</v>
      </c>
      <c r="G39" s="37">
        <f t="shared" si="5"/>
        <v>163.8336331822164</v>
      </c>
      <c r="H39" s="37">
        <f t="shared" si="0"/>
        <v>5807.0551487120756</v>
      </c>
      <c r="I39" s="38">
        <f t="shared" si="1"/>
        <v>0.58070551487120758</v>
      </c>
      <c r="J39" s="36"/>
      <c r="K39" s="67">
        <f t="shared" si="6"/>
        <v>0.05</v>
      </c>
    </row>
    <row r="40" spans="1:11" s="37" customFormat="1" ht="15.95" customHeight="1" x14ac:dyDescent="0.2">
      <c r="A40" s="68">
        <f t="shared" si="7"/>
        <v>44804</v>
      </c>
      <c r="B40" s="65" t="str">
        <f t="shared" si="2"/>
        <v>A40</v>
      </c>
      <c r="C40" s="66">
        <v>28</v>
      </c>
      <c r="D40" s="37">
        <f t="shared" si="3"/>
        <v>5807.0551487120756</v>
      </c>
      <c r="E40" s="37">
        <f t="shared" si="8"/>
        <v>188.71233644010937</v>
      </c>
      <c r="F40" s="37">
        <f t="shared" si="4"/>
        <v>24.196063119633649</v>
      </c>
      <c r="G40" s="37">
        <f t="shared" si="5"/>
        <v>164.5162733204757</v>
      </c>
      <c r="H40" s="37">
        <f t="shared" si="0"/>
        <v>5642.5388753915995</v>
      </c>
      <c r="I40" s="38">
        <f t="shared" si="1"/>
        <v>0.56425388753915995</v>
      </c>
      <c r="J40" s="36"/>
      <c r="K40" s="67">
        <f t="shared" si="6"/>
        <v>0.05</v>
      </c>
    </row>
    <row r="41" spans="1:11" s="37" customFormat="1" ht="15.95" customHeight="1" x14ac:dyDescent="0.2">
      <c r="A41" s="68">
        <f t="shared" si="7"/>
        <v>44834</v>
      </c>
      <c r="B41" s="65" t="str">
        <f t="shared" si="2"/>
        <v>A41</v>
      </c>
      <c r="C41" s="66">
        <v>29</v>
      </c>
      <c r="D41" s="37">
        <f t="shared" si="3"/>
        <v>5642.5388753915995</v>
      </c>
      <c r="E41" s="37">
        <f t="shared" si="8"/>
        <v>188.71233644010931</v>
      </c>
      <c r="F41" s="37">
        <f t="shared" si="4"/>
        <v>23.510578647465</v>
      </c>
      <c r="G41" s="37">
        <f t="shared" si="5"/>
        <v>165.20175779264432</v>
      </c>
      <c r="H41" s="37">
        <f t="shared" si="0"/>
        <v>5477.337117598955</v>
      </c>
      <c r="I41" s="38">
        <f t="shared" si="1"/>
        <v>0.54773371175989549</v>
      </c>
      <c r="J41" s="36"/>
      <c r="K41" s="67">
        <f t="shared" si="6"/>
        <v>0.05</v>
      </c>
    </row>
    <row r="42" spans="1:11" s="37" customFormat="1" ht="15.95" customHeight="1" x14ac:dyDescent="0.2">
      <c r="A42" s="68">
        <f t="shared" si="7"/>
        <v>44865</v>
      </c>
      <c r="B42" s="65" t="str">
        <f t="shared" si="2"/>
        <v>A42</v>
      </c>
      <c r="C42" s="66">
        <v>30</v>
      </c>
      <c r="D42" s="37">
        <f t="shared" si="3"/>
        <v>5477.337117598955</v>
      </c>
      <c r="E42" s="37">
        <f t="shared" si="8"/>
        <v>188.71233644010925</v>
      </c>
      <c r="F42" s="37">
        <f t="shared" si="4"/>
        <v>22.822237989995646</v>
      </c>
      <c r="G42" s="37">
        <f t="shared" si="5"/>
        <v>165.89009845011361</v>
      </c>
      <c r="H42" s="37">
        <f t="shared" si="0"/>
        <v>5311.4470191488417</v>
      </c>
      <c r="I42" s="38">
        <f t="shared" si="1"/>
        <v>0.53114470191488417</v>
      </c>
      <c r="J42" s="36"/>
      <c r="K42" s="67">
        <f t="shared" si="6"/>
        <v>0.05</v>
      </c>
    </row>
    <row r="43" spans="1:11" s="37" customFormat="1" ht="15.95" customHeight="1" x14ac:dyDescent="0.2">
      <c r="A43" s="68">
        <f t="shared" si="7"/>
        <v>44895</v>
      </c>
      <c r="B43" s="65" t="str">
        <f t="shared" si="2"/>
        <v>A43</v>
      </c>
      <c r="C43" s="66">
        <v>31</v>
      </c>
      <c r="D43" s="37">
        <f t="shared" si="3"/>
        <v>5311.4470191488417</v>
      </c>
      <c r="E43" s="37">
        <f t="shared" si="8"/>
        <v>188.71233644010928</v>
      </c>
      <c r="F43" s="37">
        <f t="shared" si="4"/>
        <v>22.131029246453508</v>
      </c>
      <c r="G43" s="37">
        <f t="shared" si="5"/>
        <v>166.58130719365579</v>
      </c>
      <c r="H43" s="37">
        <f t="shared" si="0"/>
        <v>5144.8657119551863</v>
      </c>
      <c r="I43" s="38">
        <f t="shared" si="1"/>
        <v>0.51448657119551866</v>
      </c>
      <c r="J43" s="36"/>
      <c r="K43" s="67">
        <f t="shared" si="6"/>
        <v>0.05</v>
      </c>
    </row>
    <row r="44" spans="1:11" s="37" customFormat="1" ht="15.95" customHeight="1" x14ac:dyDescent="0.2">
      <c r="A44" s="68">
        <f t="shared" si="7"/>
        <v>44926</v>
      </c>
      <c r="B44" s="65" t="str">
        <f t="shared" si="2"/>
        <v>A44</v>
      </c>
      <c r="C44" s="66">
        <v>32</v>
      </c>
      <c r="D44" s="37">
        <f t="shared" si="3"/>
        <v>5144.8657119551863</v>
      </c>
      <c r="E44" s="37">
        <f t="shared" si="8"/>
        <v>188.71233644010931</v>
      </c>
      <c r="F44" s="37">
        <f t="shared" si="4"/>
        <v>21.436940466479943</v>
      </c>
      <c r="G44" s="37">
        <f t="shared" si="5"/>
        <v>167.27539597362937</v>
      </c>
      <c r="H44" s="37">
        <f t="shared" si="0"/>
        <v>4977.5903159815571</v>
      </c>
      <c r="I44" s="38">
        <f t="shared" si="1"/>
        <v>0.49775903159815571</v>
      </c>
      <c r="J44" s="36"/>
      <c r="K44" s="67">
        <f t="shared" si="6"/>
        <v>0.05</v>
      </c>
    </row>
    <row r="45" spans="1:11" s="37" customFormat="1" ht="15.95" customHeight="1" x14ac:dyDescent="0.2">
      <c r="A45" s="68">
        <f t="shared" si="7"/>
        <v>44957</v>
      </c>
      <c r="B45" s="65" t="str">
        <f t="shared" si="2"/>
        <v>A45</v>
      </c>
      <c r="C45" s="66">
        <v>33</v>
      </c>
      <c r="D45" s="37">
        <f t="shared" si="3"/>
        <v>4977.5903159815571</v>
      </c>
      <c r="E45" s="37">
        <f t="shared" si="8"/>
        <v>188.71233644010928</v>
      </c>
      <c r="F45" s="37">
        <f t="shared" si="4"/>
        <v>20.739959649923154</v>
      </c>
      <c r="G45" s="37">
        <f t="shared" si="5"/>
        <v>167.97237679018613</v>
      </c>
      <c r="H45" s="37">
        <f t="shared" si="0"/>
        <v>4809.6179391913711</v>
      </c>
      <c r="I45" s="38">
        <f t="shared" si="1"/>
        <v>0.48096179391913713</v>
      </c>
      <c r="J45" s="36"/>
      <c r="K45" s="67">
        <f t="shared" si="6"/>
        <v>0.05</v>
      </c>
    </row>
    <row r="46" spans="1:11" s="37" customFormat="1" ht="15.95" customHeight="1" x14ac:dyDescent="0.2">
      <c r="A46" s="68">
        <f t="shared" si="7"/>
        <v>44985</v>
      </c>
      <c r="B46" s="65" t="str">
        <f t="shared" si="2"/>
        <v>A46</v>
      </c>
      <c r="C46" s="66">
        <v>34</v>
      </c>
      <c r="D46" s="37">
        <f t="shared" si="3"/>
        <v>4809.6179391913711</v>
      </c>
      <c r="E46" s="37">
        <f t="shared" si="8"/>
        <v>188.71233644010931</v>
      </c>
      <c r="F46" s="37">
        <f t="shared" si="4"/>
        <v>20.040074746630712</v>
      </c>
      <c r="G46" s="37">
        <f t="shared" si="5"/>
        <v>168.67226169347859</v>
      </c>
      <c r="H46" s="37">
        <f t="shared" si="0"/>
        <v>4640.9456774978926</v>
      </c>
      <c r="I46" s="38">
        <f t="shared" si="1"/>
        <v>0.46409456774978924</v>
      </c>
      <c r="J46" s="36"/>
      <c r="K46" s="67">
        <f t="shared" si="6"/>
        <v>0.05</v>
      </c>
    </row>
    <row r="47" spans="1:11" s="37" customFormat="1" ht="15.95" customHeight="1" x14ac:dyDescent="0.2">
      <c r="A47" s="68">
        <f t="shared" si="7"/>
        <v>45016</v>
      </c>
      <c r="B47" s="65" t="str">
        <f t="shared" si="2"/>
        <v>A47</v>
      </c>
      <c r="C47" s="66">
        <v>35</v>
      </c>
      <c r="D47" s="37">
        <f t="shared" si="3"/>
        <v>4640.9456774978926</v>
      </c>
      <c r="E47" s="37">
        <f t="shared" si="8"/>
        <v>188.71233644010937</v>
      </c>
      <c r="F47" s="37">
        <f t="shared" si="4"/>
        <v>19.337273656241219</v>
      </c>
      <c r="G47" s="37">
        <f t="shared" si="5"/>
        <v>169.37506278386815</v>
      </c>
      <c r="H47" s="37">
        <f t="shared" si="0"/>
        <v>4471.5706147140245</v>
      </c>
      <c r="I47" s="38">
        <f t="shared" si="1"/>
        <v>0.44715706147140244</v>
      </c>
      <c r="J47" s="36"/>
      <c r="K47" s="67">
        <f t="shared" si="6"/>
        <v>0.05</v>
      </c>
    </row>
    <row r="48" spans="1:11" s="37" customFormat="1" ht="15.95" customHeight="1" x14ac:dyDescent="0.2">
      <c r="A48" s="68">
        <f t="shared" si="7"/>
        <v>45046</v>
      </c>
      <c r="B48" s="65" t="str">
        <f t="shared" si="2"/>
        <v>A48</v>
      </c>
      <c r="C48" s="66">
        <v>36</v>
      </c>
      <c r="D48" s="37">
        <f t="shared" si="3"/>
        <v>4471.5706147140245</v>
      </c>
      <c r="E48" s="37">
        <f t="shared" si="8"/>
        <v>188.71233644010928</v>
      </c>
      <c r="F48" s="37">
        <f t="shared" si="4"/>
        <v>18.631544227975102</v>
      </c>
      <c r="G48" s="37">
        <f t="shared" si="5"/>
        <v>170.08079221213418</v>
      </c>
      <c r="H48" s="37">
        <f t="shared" si="0"/>
        <v>4301.4898225018906</v>
      </c>
      <c r="I48" s="38">
        <f t="shared" si="1"/>
        <v>0.43014898225018905</v>
      </c>
      <c r="J48" s="36"/>
      <c r="K48" s="67">
        <f t="shared" si="6"/>
        <v>0.05</v>
      </c>
    </row>
    <row r="49" spans="1:11" s="37" customFormat="1" ht="15.95" customHeight="1" x14ac:dyDescent="0.2">
      <c r="A49" s="68">
        <f t="shared" si="7"/>
        <v>45077</v>
      </c>
      <c r="B49" s="65" t="str">
        <f t="shared" si="2"/>
        <v>A49</v>
      </c>
      <c r="C49" s="66">
        <v>37</v>
      </c>
      <c r="D49" s="37">
        <f t="shared" si="3"/>
        <v>4301.4898225018906</v>
      </c>
      <c r="E49" s="37">
        <f t="shared" si="8"/>
        <v>188.71233644010931</v>
      </c>
      <c r="F49" s="37">
        <f t="shared" si="4"/>
        <v>17.922874260424546</v>
      </c>
      <c r="G49" s="37">
        <f t="shared" si="5"/>
        <v>170.78946217968476</v>
      </c>
      <c r="H49" s="37">
        <f t="shared" si="0"/>
        <v>4130.7003603222056</v>
      </c>
      <c r="I49" s="38">
        <f t="shared" si="1"/>
        <v>0.41307003603222053</v>
      </c>
      <c r="J49" s="36"/>
      <c r="K49" s="67">
        <f t="shared" si="6"/>
        <v>0.05</v>
      </c>
    </row>
    <row r="50" spans="1:11" s="37" customFormat="1" ht="15.95" customHeight="1" x14ac:dyDescent="0.2">
      <c r="A50" s="68">
        <f t="shared" si="7"/>
        <v>45107</v>
      </c>
      <c r="B50" s="65" t="str">
        <f t="shared" si="2"/>
        <v>A50</v>
      </c>
      <c r="C50" s="66">
        <v>38</v>
      </c>
      <c r="D50" s="37">
        <f t="shared" si="3"/>
        <v>4130.7003603222056</v>
      </c>
      <c r="E50" s="37">
        <f t="shared" si="8"/>
        <v>188.71233644010937</v>
      </c>
      <c r="F50" s="37">
        <f t="shared" si="4"/>
        <v>17.211251501342524</v>
      </c>
      <c r="G50" s="37">
        <f t="shared" si="5"/>
        <v>171.50108493876684</v>
      </c>
      <c r="H50" s="37">
        <f t="shared" si="0"/>
        <v>3959.1992753834388</v>
      </c>
      <c r="I50" s="38">
        <f t="shared" si="1"/>
        <v>0.39591992753834387</v>
      </c>
      <c r="J50" s="36"/>
      <c r="K50" s="67">
        <f t="shared" si="6"/>
        <v>0.05</v>
      </c>
    </row>
    <row r="51" spans="1:11" s="37" customFormat="1" ht="15.95" customHeight="1" x14ac:dyDescent="0.2">
      <c r="A51" s="68">
        <f t="shared" si="7"/>
        <v>45138</v>
      </c>
      <c r="B51" s="65" t="str">
        <f t="shared" si="2"/>
        <v>A51</v>
      </c>
      <c r="C51" s="66">
        <v>39</v>
      </c>
      <c r="D51" s="37">
        <f t="shared" si="3"/>
        <v>3959.1992753834388</v>
      </c>
      <c r="E51" s="37">
        <f t="shared" si="8"/>
        <v>188.71233644010931</v>
      </c>
      <c r="F51" s="37">
        <f t="shared" si="4"/>
        <v>16.496663647430996</v>
      </c>
      <c r="G51" s="37">
        <f t="shared" si="5"/>
        <v>172.2156727926783</v>
      </c>
      <c r="H51" s="37">
        <f t="shared" si="0"/>
        <v>3786.9836025907607</v>
      </c>
      <c r="I51" s="38">
        <f t="shared" si="1"/>
        <v>0.37869836025907605</v>
      </c>
      <c r="J51" s="36"/>
      <c r="K51" s="67">
        <f t="shared" si="6"/>
        <v>0.05</v>
      </c>
    </row>
    <row r="52" spans="1:11" s="37" customFormat="1" ht="15.95" customHeight="1" x14ac:dyDescent="0.2">
      <c r="A52" s="68">
        <f t="shared" si="7"/>
        <v>45169</v>
      </c>
      <c r="B52" s="65" t="str">
        <f t="shared" si="2"/>
        <v>A52</v>
      </c>
      <c r="C52" s="66">
        <v>40</v>
      </c>
      <c r="D52" s="37">
        <f t="shared" si="3"/>
        <v>3786.9836025907607</v>
      </c>
      <c r="E52" s="37">
        <f t="shared" si="8"/>
        <v>188.71233644010937</v>
      </c>
      <c r="F52" s="37">
        <f t="shared" si="4"/>
        <v>15.779098344128171</v>
      </c>
      <c r="G52" s="37">
        <f t="shared" si="5"/>
        <v>172.93323809598121</v>
      </c>
      <c r="H52" s="37">
        <f t="shared" si="0"/>
        <v>3614.0503644947794</v>
      </c>
      <c r="I52" s="38">
        <f t="shared" si="1"/>
        <v>0.36140503644947791</v>
      </c>
      <c r="J52" s="36"/>
      <c r="K52" s="67">
        <f t="shared" si="6"/>
        <v>0.05</v>
      </c>
    </row>
    <row r="53" spans="1:11" s="37" customFormat="1" ht="15.95" customHeight="1" x14ac:dyDescent="0.2">
      <c r="A53" s="68">
        <f t="shared" si="7"/>
        <v>45199</v>
      </c>
      <c r="B53" s="65" t="str">
        <f t="shared" si="2"/>
        <v>A53</v>
      </c>
      <c r="C53" s="66">
        <v>41</v>
      </c>
      <c r="D53" s="37">
        <f t="shared" si="3"/>
        <v>3614.0503644947794</v>
      </c>
      <c r="E53" s="37">
        <f t="shared" si="8"/>
        <v>188.71233644010937</v>
      </c>
      <c r="F53" s="37">
        <f t="shared" si="4"/>
        <v>15.058543185394916</v>
      </c>
      <c r="G53" s="37">
        <f t="shared" si="5"/>
        <v>173.65379325471446</v>
      </c>
      <c r="H53" s="37">
        <f t="shared" si="0"/>
        <v>3440.396571240065</v>
      </c>
      <c r="I53" s="38">
        <f t="shared" si="1"/>
        <v>0.34403965712400653</v>
      </c>
      <c r="J53" s="36"/>
      <c r="K53" s="67">
        <f t="shared" si="6"/>
        <v>0.05</v>
      </c>
    </row>
    <row r="54" spans="1:11" s="37" customFormat="1" ht="15.95" customHeight="1" x14ac:dyDescent="0.2">
      <c r="A54" s="68">
        <f t="shared" si="7"/>
        <v>45230</v>
      </c>
      <c r="B54" s="65" t="str">
        <f t="shared" si="2"/>
        <v>A54</v>
      </c>
      <c r="C54" s="66">
        <v>42</v>
      </c>
      <c r="D54" s="37">
        <f t="shared" si="3"/>
        <v>3440.396571240065</v>
      </c>
      <c r="E54" s="37">
        <f t="shared" si="8"/>
        <v>188.71233644010931</v>
      </c>
      <c r="F54" s="37">
        <f t="shared" si="4"/>
        <v>14.334985713500272</v>
      </c>
      <c r="G54" s="37">
        <f t="shared" si="5"/>
        <v>174.37735072660905</v>
      </c>
      <c r="H54" s="37">
        <f t="shared" si="0"/>
        <v>3266.0192205134558</v>
      </c>
      <c r="I54" s="38">
        <f t="shared" si="1"/>
        <v>0.32660192205134558</v>
      </c>
      <c r="J54" s="36"/>
      <c r="K54" s="67">
        <f t="shared" si="6"/>
        <v>0.05</v>
      </c>
    </row>
    <row r="55" spans="1:11" s="37" customFormat="1" ht="15.95" customHeight="1" x14ac:dyDescent="0.2">
      <c r="A55" s="68">
        <f t="shared" si="7"/>
        <v>45260</v>
      </c>
      <c r="B55" s="65" t="str">
        <f t="shared" si="2"/>
        <v>A55</v>
      </c>
      <c r="C55" s="66">
        <v>43</v>
      </c>
      <c r="D55" s="37">
        <f t="shared" si="3"/>
        <v>3266.0192205134558</v>
      </c>
      <c r="E55" s="37">
        <f t="shared" si="8"/>
        <v>188.71233644010937</v>
      </c>
      <c r="F55" s="37">
        <f t="shared" si="4"/>
        <v>13.608413418806066</v>
      </c>
      <c r="G55" s="37">
        <f t="shared" si="5"/>
        <v>175.1039230213033</v>
      </c>
      <c r="H55" s="37">
        <f t="shared" si="0"/>
        <v>3090.9152974921526</v>
      </c>
      <c r="I55" s="38">
        <f t="shared" si="1"/>
        <v>0.30909152974921528</v>
      </c>
      <c r="J55" s="36"/>
      <c r="K55" s="67">
        <f t="shared" si="6"/>
        <v>0.05</v>
      </c>
    </row>
    <row r="56" spans="1:11" s="37" customFormat="1" ht="15.95" customHeight="1" x14ac:dyDescent="0.2">
      <c r="A56" s="68">
        <f t="shared" si="7"/>
        <v>45291</v>
      </c>
      <c r="B56" s="65" t="str">
        <f t="shared" si="2"/>
        <v>A56</v>
      </c>
      <c r="C56" s="66">
        <v>44</v>
      </c>
      <c r="D56" s="37">
        <f t="shared" si="3"/>
        <v>3090.9152974921526</v>
      </c>
      <c r="E56" s="37">
        <f t="shared" si="8"/>
        <v>188.71233644010931</v>
      </c>
      <c r="F56" s="37">
        <f t="shared" si="4"/>
        <v>12.878813739550637</v>
      </c>
      <c r="G56" s="37">
        <f t="shared" si="5"/>
        <v>175.83352270055866</v>
      </c>
      <c r="H56" s="37">
        <f t="shared" si="0"/>
        <v>2915.0817747915939</v>
      </c>
      <c r="I56" s="38">
        <f t="shared" si="1"/>
        <v>0.29150817747915941</v>
      </c>
      <c r="J56" s="36"/>
      <c r="K56" s="67">
        <f t="shared" si="6"/>
        <v>0.05</v>
      </c>
    </row>
    <row r="57" spans="1:11" s="37" customFormat="1" ht="15.95" customHeight="1" x14ac:dyDescent="0.2">
      <c r="A57" s="68">
        <f t="shared" si="7"/>
        <v>45322</v>
      </c>
      <c r="B57" s="65" t="str">
        <f t="shared" si="2"/>
        <v>A57</v>
      </c>
      <c r="C57" s="66">
        <v>45</v>
      </c>
      <c r="D57" s="37">
        <f t="shared" si="3"/>
        <v>2915.0817747915939</v>
      </c>
      <c r="E57" s="37">
        <f t="shared" si="8"/>
        <v>188.71233644010931</v>
      </c>
      <c r="F57" s="37">
        <f t="shared" si="4"/>
        <v>12.146174061631642</v>
      </c>
      <c r="G57" s="37">
        <f t="shared" si="5"/>
        <v>176.56616237847766</v>
      </c>
      <c r="H57" s="37">
        <f t="shared" si="0"/>
        <v>2738.5156124131163</v>
      </c>
      <c r="I57" s="38">
        <f t="shared" si="1"/>
        <v>0.2738515612413116</v>
      </c>
      <c r="J57" s="36"/>
      <c r="K57" s="67">
        <f t="shared" si="6"/>
        <v>0.05</v>
      </c>
    </row>
    <row r="58" spans="1:11" s="37" customFormat="1" ht="15.95" customHeight="1" x14ac:dyDescent="0.2">
      <c r="A58" s="68">
        <f t="shared" si="7"/>
        <v>45351</v>
      </c>
      <c r="B58" s="65" t="str">
        <f t="shared" si="2"/>
        <v>A58</v>
      </c>
      <c r="C58" s="66">
        <v>46</v>
      </c>
      <c r="D58" s="37">
        <f t="shared" si="3"/>
        <v>2738.5156124131163</v>
      </c>
      <c r="E58" s="37">
        <f t="shared" si="8"/>
        <v>188.71233644010931</v>
      </c>
      <c r="F58" s="37">
        <f t="shared" si="4"/>
        <v>11.410481718387985</v>
      </c>
      <c r="G58" s="37">
        <f t="shared" si="5"/>
        <v>177.30185472172133</v>
      </c>
      <c r="H58" s="37">
        <f t="shared" si="0"/>
        <v>2561.2137576913951</v>
      </c>
      <c r="I58" s="38">
        <f t="shared" si="1"/>
        <v>0.25612137576913951</v>
      </c>
      <c r="J58" s="36"/>
      <c r="K58" s="67">
        <f t="shared" si="6"/>
        <v>0.05</v>
      </c>
    </row>
    <row r="59" spans="1:11" s="37" customFormat="1" ht="15.95" customHeight="1" x14ac:dyDescent="0.2">
      <c r="A59" s="68">
        <f t="shared" si="7"/>
        <v>45382</v>
      </c>
      <c r="B59" s="65" t="str">
        <f t="shared" si="2"/>
        <v>A59</v>
      </c>
      <c r="C59" s="66">
        <v>47</v>
      </c>
      <c r="D59" s="37">
        <f t="shared" si="3"/>
        <v>2561.2137576913951</v>
      </c>
      <c r="E59" s="37">
        <f t="shared" si="8"/>
        <v>188.71233644010931</v>
      </c>
      <c r="F59" s="37">
        <f t="shared" si="4"/>
        <v>10.671723990380814</v>
      </c>
      <c r="G59" s="37">
        <f t="shared" si="5"/>
        <v>178.04061244972848</v>
      </c>
      <c r="H59" s="37">
        <f t="shared" si="0"/>
        <v>2383.1731452416666</v>
      </c>
      <c r="I59" s="38">
        <f t="shared" si="1"/>
        <v>0.23831731452416666</v>
      </c>
      <c r="J59" s="36"/>
      <c r="K59" s="67">
        <f t="shared" si="6"/>
        <v>0.05</v>
      </c>
    </row>
    <row r="60" spans="1:11" s="37" customFormat="1" ht="15.95" customHeight="1" x14ac:dyDescent="0.2">
      <c r="A60" s="68">
        <f t="shared" si="7"/>
        <v>45412</v>
      </c>
      <c r="B60" s="65" t="str">
        <f t="shared" si="2"/>
        <v>A60</v>
      </c>
      <c r="C60" s="66">
        <v>48</v>
      </c>
      <c r="D60" s="37">
        <f t="shared" si="3"/>
        <v>2383.1731452416666</v>
      </c>
      <c r="E60" s="37">
        <f t="shared" si="8"/>
        <v>188.71233644010931</v>
      </c>
      <c r="F60" s="37">
        <f t="shared" si="4"/>
        <v>9.9298881051736121</v>
      </c>
      <c r="G60" s="37">
        <f t="shared" si="5"/>
        <v>178.78244833493571</v>
      </c>
      <c r="H60" s="37">
        <f t="shared" si="0"/>
        <v>2204.3906969067307</v>
      </c>
      <c r="I60" s="38">
        <f t="shared" si="1"/>
        <v>0.22043906969067306</v>
      </c>
      <c r="J60" s="36"/>
      <c r="K60" s="67">
        <f t="shared" si="6"/>
        <v>0.05</v>
      </c>
    </row>
    <row r="61" spans="1:11" s="37" customFormat="1" ht="15.95" customHeight="1" x14ac:dyDescent="0.2">
      <c r="A61" s="68">
        <f t="shared" si="7"/>
        <v>45443</v>
      </c>
      <c r="B61" s="65" t="str">
        <f t="shared" si="2"/>
        <v>A61</v>
      </c>
      <c r="C61" s="66">
        <v>49</v>
      </c>
      <c r="D61" s="37">
        <f t="shared" si="3"/>
        <v>2204.3906969067307</v>
      </c>
      <c r="E61" s="37">
        <f t="shared" si="8"/>
        <v>188.71233644010928</v>
      </c>
      <c r="F61" s="37">
        <f t="shared" si="4"/>
        <v>9.1849612371113789</v>
      </c>
      <c r="G61" s="37">
        <f t="shared" si="5"/>
        <v>179.52737520299792</v>
      </c>
      <c r="H61" s="37">
        <f t="shared" si="0"/>
        <v>2024.8633217037327</v>
      </c>
      <c r="I61" s="38">
        <f t="shared" si="1"/>
        <v>0.20248633217037326</v>
      </c>
      <c r="J61" s="36"/>
      <c r="K61" s="67">
        <f t="shared" si="6"/>
        <v>0.05</v>
      </c>
    </row>
    <row r="62" spans="1:11" s="37" customFormat="1" ht="15.95" customHeight="1" x14ac:dyDescent="0.2">
      <c r="A62" s="68">
        <f t="shared" si="7"/>
        <v>45473</v>
      </c>
      <c r="B62" s="65" t="str">
        <f t="shared" si="2"/>
        <v>A62</v>
      </c>
      <c r="C62" s="66">
        <v>50</v>
      </c>
      <c r="D62" s="37">
        <f t="shared" si="3"/>
        <v>2024.8633217037327</v>
      </c>
      <c r="E62" s="37">
        <f t="shared" si="8"/>
        <v>188.71233644010928</v>
      </c>
      <c r="F62" s="37">
        <f t="shared" si="4"/>
        <v>8.4369305070988876</v>
      </c>
      <c r="G62" s="37">
        <f t="shared" si="5"/>
        <v>180.2754059330104</v>
      </c>
      <c r="H62" s="37">
        <f t="shared" si="0"/>
        <v>1844.5879157707222</v>
      </c>
      <c r="I62" s="38">
        <f t="shared" si="1"/>
        <v>0.18445879157707223</v>
      </c>
      <c r="J62" s="36"/>
      <c r="K62" s="67">
        <f t="shared" si="6"/>
        <v>0.05</v>
      </c>
    </row>
    <row r="63" spans="1:11" s="37" customFormat="1" ht="15.95" customHeight="1" x14ac:dyDescent="0.2">
      <c r="A63" s="68">
        <f t="shared" si="7"/>
        <v>45504</v>
      </c>
      <c r="B63" s="65" t="str">
        <f t="shared" si="2"/>
        <v>A63</v>
      </c>
      <c r="C63" s="66">
        <v>51</v>
      </c>
      <c r="D63" s="37">
        <f t="shared" si="3"/>
        <v>1844.5879157707222</v>
      </c>
      <c r="E63" s="37">
        <f t="shared" si="8"/>
        <v>188.71233644010931</v>
      </c>
      <c r="F63" s="37">
        <f t="shared" si="4"/>
        <v>7.6857829823780106</v>
      </c>
      <c r="G63" s="37">
        <f t="shared" si="5"/>
        <v>181.0265534577313</v>
      </c>
      <c r="H63" s="37">
        <f t="shared" si="0"/>
        <v>1663.5613623129909</v>
      </c>
      <c r="I63" s="38">
        <f t="shared" si="1"/>
        <v>0.16635613623129908</v>
      </c>
      <c r="J63" s="36"/>
      <c r="K63" s="67">
        <f t="shared" si="6"/>
        <v>0.05</v>
      </c>
    </row>
    <row r="64" spans="1:11" s="37" customFormat="1" ht="15.95" customHeight="1" x14ac:dyDescent="0.2">
      <c r="A64" s="68">
        <f t="shared" si="7"/>
        <v>45535</v>
      </c>
      <c r="B64" s="65" t="str">
        <f t="shared" si="2"/>
        <v>A64</v>
      </c>
      <c r="C64" s="66">
        <v>52</v>
      </c>
      <c r="D64" s="37">
        <f t="shared" si="3"/>
        <v>1663.5613623129909</v>
      </c>
      <c r="E64" s="37">
        <f t="shared" si="8"/>
        <v>188.71233644010928</v>
      </c>
      <c r="F64" s="37">
        <f t="shared" si="4"/>
        <v>6.9315056763041296</v>
      </c>
      <c r="G64" s="37">
        <f t="shared" si="5"/>
        <v>181.78083076380514</v>
      </c>
      <c r="H64" s="37">
        <f t="shared" si="0"/>
        <v>1481.7805315491858</v>
      </c>
      <c r="I64" s="38">
        <f t="shared" si="1"/>
        <v>0.14817805315491858</v>
      </c>
      <c r="J64" s="36"/>
      <c r="K64" s="67">
        <f t="shared" si="6"/>
        <v>0.05</v>
      </c>
    </row>
    <row r="65" spans="1:11" s="37" customFormat="1" ht="15.95" customHeight="1" x14ac:dyDescent="0.2">
      <c r="A65" s="68">
        <f t="shared" si="7"/>
        <v>45565</v>
      </c>
      <c r="B65" s="65" t="str">
        <f t="shared" si="2"/>
        <v>A65</v>
      </c>
      <c r="C65" s="66">
        <v>53</v>
      </c>
      <c r="D65" s="37">
        <f t="shared" si="3"/>
        <v>1481.7805315491858</v>
      </c>
      <c r="E65" s="37">
        <f t="shared" si="8"/>
        <v>188.71233644010928</v>
      </c>
      <c r="F65" s="37">
        <f t="shared" si="4"/>
        <v>6.1740855481216075</v>
      </c>
      <c r="G65" s="37">
        <f t="shared" si="5"/>
        <v>182.53825089198767</v>
      </c>
      <c r="H65" s="37">
        <f t="shared" si="0"/>
        <v>1299.2422806571981</v>
      </c>
      <c r="I65" s="38">
        <f t="shared" si="1"/>
        <v>0.12992422806571982</v>
      </c>
      <c r="J65" s="36"/>
      <c r="K65" s="67">
        <f t="shared" si="6"/>
        <v>0.05</v>
      </c>
    </row>
    <row r="66" spans="1:11" s="37" customFormat="1" ht="15.95" customHeight="1" x14ac:dyDescent="0.2">
      <c r="A66" s="68">
        <f t="shared" si="7"/>
        <v>45596</v>
      </c>
      <c r="B66" s="65" t="str">
        <f t="shared" si="2"/>
        <v>A66</v>
      </c>
      <c r="C66" s="66">
        <v>54</v>
      </c>
      <c r="D66" s="37">
        <f t="shared" si="3"/>
        <v>1299.2422806571981</v>
      </c>
      <c r="E66" s="37">
        <f t="shared" si="8"/>
        <v>188.71233644010925</v>
      </c>
      <c r="F66" s="37">
        <f t="shared" si="4"/>
        <v>5.4135095027383251</v>
      </c>
      <c r="G66" s="37">
        <f t="shared" si="5"/>
        <v>183.29882693737093</v>
      </c>
      <c r="H66" s="37">
        <f t="shared" si="0"/>
        <v>1115.9434537198272</v>
      </c>
      <c r="I66" s="38">
        <f t="shared" si="1"/>
        <v>0.11159434537198272</v>
      </c>
      <c r="J66" s="36"/>
      <c r="K66" s="67">
        <f t="shared" si="6"/>
        <v>0.05</v>
      </c>
    </row>
    <row r="67" spans="1:11" s="37" customFormat="1" ht="15.95" customHeight="1" x14ac:dyDescent="0.2">
      <c r="A67" s="68">
        <f t="shared" si="7"/>
        <v>45626</v>
      </c>
      <c r="B67" s="65" t="str">
        <f t="shared" si="2"/>
        <v>A67</v>
      </c>
      <c r="C67" s="66">
        <v>55</v>
      </c>
      <c r="D67" s="37">
        <f t="shared" si="3"/>
        <v>1115.9434537198272</v>
      </c>
      <c r="E67" s="37">
        <f t="shared" si="8"/>
        <v>188.71233644010928</v>
      </c>
      <c r="F67" s="37">
        <f t="shared" si="4"/>
        <v>4.6497643904992803</v>
      </c>
      <c r="G67" s="37">
        <f t="shared" si="5"/>
        <v>184.06257204961</v>
      </c>
      <c r="H67" s="37">
        <f t="shared" si="0"/>
        <v>931.88088167021715</v>
      </c>
      <c r="I67" s="38">
        <f t="shared" si="1"/>
        <v>9.3188088167021718E-2</v>
      </c>
      <c r="J67" s="36"/>
      <c r="K67" s="67">
        <f t="shared" si="6"/>
        <v>0.05</v>
      </c>
    </row>
    <row r="68" spans="1:11" s="37" customFormat="1" ht="15.95" customHeight="1" x14ac:dyDescent="0.2">
      <c r="A68" s="68">
        <f t="shared" si="7"/>
        <v>45657</v>
      </c>
      <c r="B68" s="65" t="str">
        <f t="shared" si="2"/>
        <v>A68</v>
      </c>
      <c r="C68" s="66">
        <v>56</v>
      </c>
      <c r="D68" s="37">
        <f t="shared" si="3"/>
        <v>931.88088167021715</v>
      </c>
      <c r="E68" s="37">
        <f t="shared" si="8"/>
        <v>188.71233644010928</v>
      </c>
      <c r="F68" s="37">
        <f t="shared" si="4"/>
        <v>3.8828370069592384</v>
      </c>
      <c r="G68" s="37">
        <f t="shared" si="5"/>
        <v>184.82949943315003</v>
      </c>
      <c r="H68" s="37">
        <f t="shared" si="0"/>
        <v>747.05138223706717</v>
      </c>
      <c r="I68" s="38">
        <f t="shared" si="1"/>
        <v>7.4705138223706724E-2</v>
      </c>
      <c r="J68" s="36"/>
      <c r="K68" s="67">
        <f t="shared" si="6"/>
        <v>0.05</v>
      </c>
    </row>
    <row r="69" spans="1:11" s="37" customFormat="1" ht="15.95" customHeight="1" x14ac:dyDescent="0.2">
      <c r="A69" s="68">
        <f t="shared" si="7"/>
        <v>45688</v>
      </c>
      <c r="B69" s="65" t="str">
        <f t="shared" si="2"/>
        <v>A69</v>
      </c>
      <c r="C69" s="66">
        <v>57</v>
      </c>
      <c r="D69" s="37">
        <f t="shared" si="3"/>
        <v>747.05138223706717</v>
      </c>
      <c r="E69" s="37">
        <f t="shared" si="8"/>
        <v>188.71233644010928</v>
      </c>
      <c r="F69" s="37">
        <f t="shared" si="4"/>
        <v>3.1127140926544468</v>
      </c>
      <c r="G69" s="37">
        <f t="shared" si="5"/>
        <v>185.59962234745484</v>
      </c>
      <c r="H69" s="37">
        <f t="shared" si="0"/>
        <v>561.45175988961228</v>
      </c>
      <c r="I69" s="38">
        <f t="shared" si="1"/>
        <v>5.6145175988961231E-2</v>
      </c>
      <c r="J69" s="36"/>
      <c r="K69" s="67">
        <f t="shared" si="6"/>
        <v>0.05</v>
      </c>
    </row>
    <row r="70" spans="1:11" s="37" customFormat="1" ht="15.95" customHeight="1" x14ac:dyDescent="0.2">
      <c r="A70" s="68">
        <f t="shared" si="7"/>
        <v>45716</v>
      </c>
      <c r="B70" s="65" t="str">
        <f t="shared" si="2"/>
        <v>A70</v>
      </c>
      <c r="C70" s="66">
        <v>58</v>
      </c>
      <c r="D70" s="37">
        <f t="shared" si="3"/>
        <v>561.45175988961228</v>
      </c>
      <c r="E70" s="37">
        <f t="shared" si="8"/>
        <v>188.71233644010925</v>
      </c>
      <c r="F70" s="37">
        <f t="shared" si="4"/>
        <v>2.3393823328733845</v>
      </c>
      <c r="G70" s="37">
        <f t="shared" si="5"/>
        <v>186.37295410723587</v>
      </c>
      <c r="H70" s="37">
        <f t="shared" si="0"/>
        <v>375.07880578237643</v>
      </c>
      <c r="I70" s="38">
        <f t="shared" si="1"/>
        <v>3.7507880578237646E-2</v>
      </c>
      <c r="J70" s="36"/>
      <c r="K70" s="67">
        <f t="shared" si="6"/>
        <v>0.05</v>
      </c>
    </row>
    <row r="71" spans="1:11" s="37" customFormat="1" ht="15.95" customHeight="1" x14ac:dyDescent="0.2">
      <c r="A71" s="68">
        <f t="shared" si="7"/>
        <v>45747</v>
      </c>
      <c r="B71" s="65" t="str">
        <f t="shared" si="2"/>
        <v>A71</v>
      </c>
      <c r="C71" s="66">
        <v>59</v>
      </c>
      <c r="D71" s="37">
        <f t="shared" si="3"/>
        <v>375.07880578237643</v>
      </c>
      <c r="E71" s="37">
        <f t="shared" si="8"/>
        <v>188.71233644010923</v>
      </c>
      <c r="F71" s="37">
        <f t="shared" si="4"/>
        <v>1.5628283574265687</v>
      </c>
      <c r="G71" s="37">
        <f t="shared" si="5"/>
        <v>187.14950808268264</v>
      </c>
      <c r="H71" s="37">
        <f t="shared" si="0"/>
        <v>187.92929769969379</v>
      </c>
      <c r="I71" s="38">
        <f t="shared" si="1"/>
        <v>1.879292976996938E-2</v>
      </c>
      <c r="J71" s="36"/>
      <c r="K71" s="67">
        <f t="shared" si="6"/>
        <v>0.05</v>
      </c>
    </row>
    <row r="72" spans="1:11" s="37" customFormat="1" ht="15.95" customHeight="1" x14ac:dyDescent="0.2">
      <c r="A72" s="68">
        <f t="shared" si="7"/>
        <v>45777</v>
      </c>
      <c r="B72" s="65" t="str">
        <f t="shared" si="2"/>
        <v>A72</v>
      </c>
      <c r="C72" s="66">
        <v>60</v>
      </c>
      <c r="D72" s="37">
        <f t="shared" si="3"/>
        <v>187.92929769969379</v>
      </c>
      <c r="E72" s="37">
        <f t="shared" si="8"/>
        <v>188.71233644010923</v>
      </c>
      <c r="F72" s="37">
        <f t="shared" si="4"/>
        <v>0.78303874041539079</v>
      </c>
      <c r="G72" s="37">
        <f t="shared" si="5"/>
        <v>187.92929769969385</v>
      </c>
      <c r="H72" s="37">
        <f t="shared" si="0"/>
        <v>0</v>
      </c>
      <c r="I72" s="38">
        <f t="shared" si="1"/>
        <v>0</v>
      </c>
      <c r="J72" s="36"/>
      <c r="K72" s="67">
        <f t="shared" si="6"/>
        <v>0.05</v>
      </c>
    </row>
    <row r="73" spans="1:11" s="37" customFormat="1" ht="15.95" customHeight="1" x14ac:dyDescent="0.2">
      <c r="A73" s="68">
        <f t="shared" si="7"/>
        <v>45808</v>
      </c>
      <c r="B73" s="65" t="str">
        <f t="shared" si="2"/>
        <v>A73</v>
      </c>
      <c r="C73" s="66">
        <v>61</v>
      </c>
      <c r="D73" s="37">
        <f t="shared" si="3"/>
        <v>0</v>
      </c>
      <c r="E73" s="37">
        <f t="shared" si="8"/>
        <v>0</v>
      </c>
      <c r="F73" s="37">
        <f t="shared" si="4"/>
        <v>0</v>
      </c>
      <c r="G73" s="37">
        <f t="shared" si="5"/>
        <v>0</v>
      </c>
      <c r="H73" s="37">
        <f t="shared" si="0"/>
        <v>0</v>
      </c>
      <c r="I73" s="38">
        <f t="shared" si="1"/>
        <v>0</v>
      </c>
      <c r="J73" s="36"/>
      <c r="K73" s="67">
        <f t="shared" si="6"/>
        <v>0.05</v>
      </c>
    </row>
    <row r="74" spans="1:11" s="37" customFormat="1" ht="15.95" customHeight="1" x14ac:dyDescent="0.2">
      <c r="A74" s="68">
        <f t="shared" si="7"/>
        <v>45838</v>
      </c>
      <c r="B74" s="65" t="str">
        <f t="shared" si="2"/>
        <v>A74</v>
      </c>
      <c r="C74" s="66">
        <v>62</v>
      </c>
      <c r="D74" s="37">
        <f t="shared" si="3"/>
        <v>0</v>
      </c>
      <c r="E74" s="37">
        <f t="shared" si="8"/>
        <v>0</v>
      </c>
      <c r="F74" s="37">
        <f t="shared" si="4"/>
        <v>0</v>
      </c>
      <c r="G74" s="37">
        <f t="shared" si="5"/>
        <v>0</v>
      </c>
      <c r="H74" s="37">
        <f t="shared" si="0"/>
        <v>0</v>
      </c>
      <c r="I74" s="38">
        <f t="shared" si="1"/>
        <v>0</v>
      </c>
      <c r="J74" s="36"/>
      <c r="K74" s="67">
        <f t="shared" si="6"/>
        <v>0.05</v>
      </c>
    </row>
    <row r="75" spans="1:11" s="37" customFormat="1" ht="15.95" customHeight="1" x14ac:dyDescent="0.2">
      <c r="A75" s="68">
        <f t="shared" si="7"/>
        <v>45869</v>
      </c>
      <c r="B75" s="65" t="str">
        <f t="shared" si="2"/>
        <v>A75</v>
      </c>
      <c r="C75" s="66">
        <v>63</v>
      </c>
      <c r="D75" s="37">
        <f t="shared" si="3"/>
        <v>0</v>
      </c>
      <c r="E75" s="37">
        <f t="shared" si="8"/>
        <v>0</v>
      </c>
      <c r="F75" s="37">
        <f t="shared" si="4"/>
        <v>0</v>
      </c>
      <c r="G75" s="37">
        <f t="shared" si="5"/>
        <v>0</v>
      </c>
      <c r="H75" s="37">
        <f t="shared" si="0"/>
        <v>0</v>
      </c>
      <c r="I75" s="38">
        <f t="shared" si="1"/>
        <v>0</v>
      </c>
      <c r="J75" s="36"/>
      <c r="K75" s="67">
        <f t="shared" si="6"/>
        <v>0.05</v>
      </c>
    </row>
    <row r="76" spans="1:11" s="37" customFormat="1" ht="15.95" customHeight="1" x14ac:dyDescent="0.2">
      <c r="A76" s="68">
        <f t="shared" si="7"/>
        <v>45900</v>
      </c>
      <c r="B76" s="65" t="str">
        <f t="shared" si="2"/>
        <v>A76</v>
      </c>
      <c r="C76" s="66">
        <v>64</v>
      </c>
      <c r="D76" s="37">
        <f t="shared" si="3"/>
        <v>0</v>
      </c>
      <c r="E76" s="37">
        <f t="shared" si="8"/>
        <v>0</v>
      </c>
      <c r="F76" s="37">
        <f t="shared" si="4"/>
        <v>0</v>
      </c>
      <c r="G76" s="37">
        <f t="shared" si="5"/>
        <v>0</v>
      </c>
      <c r="H76" s="37">
        <f t="shared" si="0"/>
        <v>0</v>
      </c>
      <c r="I76" s="38">
        <f t="shared" si="1"/>
        <v>0</v>
      </c>
      <c r="J76" s="36"/>
      <c r="K76" s="67">
        <f t="shared" si="6"/>
        <v>0.05</v>
      </c>
    </row>
    <row r="77" spans="1:11" s="37" customFormat="1" ht="15.95" customHeight="1" x14ac:dyDescent="0.2">
      <c r="A77" s="68">
        <f t="shared" si="7"/>
        <v>45930</v>
      </c>
      <c r="B77" s="65" t="str">
        <f t="shared" si="2"/>
        <v>A77</v>
      </c>
      <c r="C77" s="66">
        <v>65</v>
      </c>
      <c r="D77" s="37">
        <f t="shared" si="3"/>
        <v>0</v>
      </c>
      <c r="E77" s="37">
        <f t="shared" si="8"/>
        <v>0</v>
      </c>
      <c r="F77" s="37">
        <f t="shared" si="4"/>
        <v>0</v>
      </c>
      <c r="G77" s="37">
        <f t="shared" si="5"/>
        <v>0</v>
      </c>
      <c r="H77" s="37">
        <f t="shared" ref="H77:H140" si="9">D77-G77</f>
        <v>0</v>
      </c>
      <c r="I77" s="38">
        <f t="shared" ref="I77:I140" si="10">H77/$D$4</f>
        <v>0</v>
      </c>
      <c r="J77" s="36"/>
      <c r="K77" s="67">
        <f t="shared" si="6"/>
        <v>0.05</v>
      </c>
    </row>
    <row r="78" spans="1:11" s="37" customFormat="1" ht="15.95" customHeight="1" x14ac:dyDescent="0.2">
      <c r="A78" s="68">
        <f t="shared" si="7"/>
        <v>45961</v>
      </c>
      <c r="B78" s="65" t="str">
        <f t="shared" ref="B78:B141" si="11">"A"&amp;ROW(A78)</f>
        <v>A78</v>
      </c>
      <c r="C78" s="66">
        <v>66</v>
      </c>
      <c r="D78" s="37">
        <f t="shared" ref="D78:D141" si="12">IF(ROUND(H77,0)&gt;0,H77,0)</f>
        <v>0</v>
      </c>
      <c r="E78" s="37">
        <f t="shared" si="8"/>
        <v>0</v>
      </c>
      <c r="F78" s="37">
        <f t="shared" ref="F78:F141" si="13">IF($D$6+1-C78&lt;=0,0,IF($D$9="Beginning",(D78-E78)*K78/12,D78*K78/12))</f>
        <v>0</v>
      </c>
      <c r="G78" s="37">
        <f t="shared" ref="G78:G141" si="14">IF(ROUND($D$6+1-C78,2)&lt;=0,0,E78-F78)</f>
        <v>0</v>
      </c>
      <c r="H78" s="37">
        <f t="shared" si="9"/>
        <v>0</v>
      </c>
      <c r="I78" s="38">
        <f t="shared" si="10"/>
        <v>0</v>
      </c>
      <c r="J78" s="36"/>
      <c r="K78" s="67">
        <f t="shared" ref="K78:K141" si="15">$D$5</f>
        <v>0.05</v>
      </c>
    </row>
    <row r="79" spans="1:11" s="37" customFormat="1" ht="15.95" customHeight="1" x14ac:dyDescent="0.2">
      <c r="A79" s="68">
        <f t="shared" ref="A79:A142" si="16">DATE(YEAR(A78),MONTH(A78)+2,1-1)</f>
        <v>45991</v>
      </c>
      <c r="B79" s="65" t="str">
        <f t="shared" si="11"/>
        <v>A79</v>
      </c>
      <c r="C79" s="66">
        <v>67</v>
      </c>
      <c r="D79" s="37">
        <f t="shared" si="12"/>
        <v>0</v>
      </c>
      <c r="E79" s="37">
        <f t="shared" ref="E79:E142" si="17">IF($D$6+1-C79&lt;=0,0,IF($D$9="Beginning",PMT(K78/12,$D$6+1-C79,-(D78-E78),-PV(K78/12,1,0,$D$10),0),PMT(K79/12,$D$6+1-C79,-D79,$D$10,0)))</f>
        <v>0</v>
      </c>
      <c r="F79" s="37">
        <f t="shared" si="13"/>
        <v>0</v>
      </c>
      <c r="G79" s="37">
        <f t="shared" si="14"/>
        <v>0</v>
      </c>
      <c r="H79" s="37">
        <f t="shared" si="9"/>
        <v>0</v>
      </c>
      <c r="I79" s="38">
        <f t="shared" si="10"/>
        <v>0</v>
      </c>
      <c r="J79" s="36"/>
      <c r="K79" s="67">
        <f t="shared" si="15"/>
        <v>0.05</v>
      </c>
    </row>
    <row r="80" spans="1:11" s="37" customFormat="1" ht="15.95" customHeight="1" x14ac:dyDescent="0.2">
      <c r="A80" s="68">
        <f t="shared" si="16"/>
        <v>46022</v>
      </c>
      <c r="B80" s="65" t="str">
        <f t="shared" si="11"/>
        <v>A80</v>
      </c>
      <c r="C80" s="66">
        <v>68</v>
      </c>
      <c r="D80" s="37">
        <f t="shared" si="12"/>
        <v>0</v>
      </c>
      <c r="E80" s="37">
        <f t="shared" si="17"/>
        <v>0</v>
      </c>
      <c r="F80" s="37">
        <f t="shared" si="13"/>
        <v>0</v>
      </c>
      <c r="G80" s="37">
        <f t="shared" si="14"/>
        <v>0</v>
      </c>
      <c r="H80" s="37">
        <f t="shared" si="9"/>
        <v>0</v>
      </c>
      <c r="I80" s="38">
        <f t="shared" si="10"/>
        <v>0</v>
      </c>
      <c r="J80" s="36"/>
      <c r="K80" s="67">
        <f t="shared" si="15"/>
        <v>0.05</v>
      </c>
    </row>
    <row r="81" spans="1:11" s="37" customFormat="1" ht="15.95" customHeight="1" x14ac:dyDescent="0.2">
      <c r="A81" s="68">
        <f t="shared" si="16"/>
        <v>46053</v>
      </c>
      <c r="B81" s="65" t="str">
        <f t="shared" si="11"/>
        <v>A81</v>
      </c>
      <c r="C81" s="66">
        <v>69</v>
      </c>
      <c r="D81" s="37">
        <f t="shared" si="12"/>
        <v>0</v>
      </c>
      <c r="E81" s="37">
        <f t="shared" si="17"/>
        <v>0</v>
      </c>
      <c r="F81" s="37">
        <f t="shared" si="13"/>
        <v>0</v>
      </c>
      <c r="G81" s="37">
        <f t="shared" si="14"/>
        <v>0</v>
      </c>
      <c r="H81" s="37">
        <f t="shared" si="9"/>
        <v>0</v>
      </c>
      <c r="I81" s="38">
        <f t="shared" si="10"/>
        <v>0</v>
      </c>
      <c r="J81" s="36"/>
      <c r="K81" s="67">
        <f t="shared" si="15"/>
        <v>0.05</v>
      </c>
    </row>
    <row r="82" spans="1:11" s="37" customFormat="1" ht="15.95" customHeight="1" x14ac:dyDescent="0.2">
      <c r="A82" s="68">
        <f t="shared" si="16"/>
        <v>46081</v>
      </c>
      <c r="B82" s="65" t="str">
        <f t="shared" si="11"/>
        <v>A82</v>
      </c>
      <c r="C82" s="66">
        <v>70</v>
      </c>
      <c r="D82" s="37">
        <f t="shared" si="12"/>
        <v>0</v>
      </c>
      <c r="E82" s="37">
        <f t="shared" si="17"/>
        <v>0</v>
      </c>
      <c r="F82" s="37">
        <f t="shared" si="13"/>
        <v>0</v>
      </c>
      <c r="G82" s="37">
        <f t="shared" si="14"/>
        <v>0</v>
      </c>
      <c r="H82" s="37">
        <f t="shared" si="9"/>
        <v>0</v>
      </c>
      <c r="I82" s="38">
        <f t="shared" si="10"/>
        <v>0</v>
      </c>
      <c r="J82" s="36"/>
      <c r="K82" s="67">
        <f t="shared" si="15"/>
        <v>0.05</v>
      </c>
    </row>
    <row r="83" spans="1:11" s="37" customFormat="1" ht="15.95" customHeight="1" x14ac:dyDescent="0.2">
      <c r="A83" s="68">
        <f t="shared" si="16"/>
        <v>46112</v>
      </c>
      <c r="B83" s="65" t="str">
        <f t="shared" si="11"/>
        <v>A83</v>
      </c>
      <c r="C83" s="66">
        <v>71</v>
      </c>
      <c r="D83" s="37">
        <f t="shared" si="12"/>
        <v>0</v>
      </c>
      <c r="E83" s="37">
        <f t="shared" si="17"/>
        <v>0</v>
      </c>
      <c r="F83" s="37">
        <f t="shared" si="13"/>
        <v>0</v>
      </c>
      <c r="G83" s="37">
        <f t="shared" si="14"/>
        <v>0</v>
      </c>
      <c r="H83" s="37">
        <f t="shared" si="9"/>
        <v>0</v>
      </c>
      <c r="I83" s="38">
        <f t="shared" si="10"/>
        <v>0</v>
      </c>
      <c r="J83" s="36"/>
      <c r="K83" s="67">
        <f t="shared" si="15"/>
        <v>0.05</v>
      </c>
    </row>
    <row r="84" spans="1:11" s="37" customFormat="1" ht="15.95" customHeight="1" x14ac:dyDescent="0.2">
      <c r="A84" s="68">
        <f t="shared" si="16"/>
        <v>46142</v>
      </c>
      <c r="B84" s="65" t="str">
        <f t="shared" si="11"/>
        <v>A84</v>
      </c>
      <c r="C84" s="66">
        <v>72</v>
      </c>
      <c r="D84" s="37">
        <f t="shared" si="12"/>
        <v>0</v>
      </c>
      <c r="E84" s="37">
        <f t="shared" si="17"/>
        <v>0</v>
      </c>
      <c r="F84" s="37">
        <f t="shared" si="13"/>
        <v>0</v>
      </c>
      <c r="G84" s="37">
        <f t="shared" si="14"/>
        <v>0</v>
      </c>
      <c r="H84" s="37">
        <f t="shared" si="9"/>
        <v>0</v>
      </c>
      <c r="I84" s="38">
        <f t="shared" si="10"/>
        <v>0</v>
      </c>
      <c r="J84" s="36"/>
      <c r="K84" s="67">
        <f t="shared" si="15"/>
        <v>0.05</v>
      </c>
    </row>
    <row r="85" spans="1:11" s="37" customFormat="1" ht="15.95" customHeight="1" x14ac:dyDescent="0.2">
      <c r="A85" s="68">
        <f t="shared" si="16"/>
        <v>46173</v>
      </c>
      <c r="B85" s="65" t="str">
        <f t="shared" si="11"/>
        <v>A85</v>
      </c>
      <c r="C85" s="66">
        <v>73</v>
      </c>
      <c r="D85" s="37">
        <f t="shared" si="12"/>
        <v>0</v>
      </c>
      <c r="E85" s="37">
        <f t="shared" si="17"/>
        <v>0</v>
      </c>
      <c r="F85" s="37">
        <f t="shared" si="13"/>
        <v>0</v>
      </c>
      <c r="G85" s="37">
        <f t="shared" si="14"/>
        <v>0</v>
      </c>
      <c r="H85" s="37">
        <f t="shared" si="9"/>
        <v>0</v>
      </c>
      <c r="I85" s="38">
        <f t="shared" si="10"/>
        <v>0</v>
      </c>
      <c r="J85" s="36"/>
      <c r="K85" s="67">
        <f t="shared" si="15"/>
        <v>0.05</v>
      </c>
    </row>
    <row r="86" spans="1:11" s="37" customFormat="1" ht="15.95" customHeight="1" x14ac:dyDescent="0.2">
      <c r="A86" s="68">
        <f t="shared" si="16"/>
        <v>46203</v>
      </c>
      <c r="B86" s="65" t="str">
        <f t="shared" si="11"/>
        <v>A86</v>
      </c>
      <c r="C86" s="66">
        <v>74</v>
      </c>
      <c r="D86" s="37">
        <f t="shared" si="12"/>
        <v>0</v>
      </c>
      <c r="E86" s="37">
        <f t="shared" si="17"/>
        <v>0</v>
      </c>
      <c r="F86" s="37">
        <f t="shared" si="13"/>
        <v>0</v>
      </c>
      <c r="G86" s="37">
        <f t="shared" si="14"/>
        <v>0</v>
      </c>
      <c r="H86" s="37">
        <f t="shared" si="9"/>
        <v>0</v>
      </c>
      <c r="I86" s="38">
        <f t="shared" si="10"/>
        <v>0</v>
      </c>
      <c r="J86" s="36"/>
      <c r="K86" s="67">
        <f t="shared" si="15"/>
        <v>0.05</v>
      </c>
    </row>
    <row r="87" spans="1:11" s="37" customFormat="1" ht="15.95" customHeight="1" x14ac:dyDescent="0.2">
      <c r="A87" s="68">
        <f t="shared" si="16"/>
        <v>46234</v>
      </c>
      <c r="B87" s="65" t="str">
        <f t="shared" si="11"/>
        <v>A87</v>
      </c>
      <c r="C87" s="66">
        <v>75</v>
      </c>
      <c r="D87" s="37">
        <f t="shared" si="12"/>
        <v>0</v>
      </c>
      <c r="E87" s="37">
        <f t="shared" si="17"/>
        <v>0</v>
      </c>
      <c r="F87" s="37">
        <f t="shared" si="13"/>
        <v>0</v>
      </c>
      <c r="G87" s="37">
        <f t="shared" si="14"/>
        <v>0</v>
      </c>
      <c r="H87" s="37">
        <f t="shared" si="9"/>
        <v>0</v>
      </c>
      <c r="I87" s="38">
        <f t="shared" si="10"/>
        <v>0</v>
      </c>
      <c r="J87" s="36"/>
      <c r="K87" s="67">
        <f t="shared" si="15"/>
        <v>0.05</v>
      </c>
    </row>
    <row r="88" spans="1:11" s="37" customFormat="1" ht="15.95" customHeight="1" x14ac:dyDescent="0.2">
      <c r="A88" s="68">
        <f t="shared" si="16"/>
        <v>46265</v>
      </c>
      <c r="B88" s="65" t="str">
        <f t="shared" si="11"/>
        <v>A88</v>
      </c>
      <c r="C88" s="66">
        <v>76</v>
      </c>
      <c r="D88" s="37">
        <f t="shared" si="12"/>
        <v>0</v>
      </c>
      <c r="E88" s="37">
        <f t="shared" si="17"/>
        <v>0</v>
      </c>
      <c r="F88" s="37">
        <f t="shared" si="13"/>
        <v>0</v>
      </c>
      <c r="G88" s="37">
        <f t="shared" si="14"/>
        <v>0</v>
      </c>
      <c r="H88" s="37">
        <f t="shared" si="9"/>
        <v>0</v>
      </c>
      <c r="I88" s="38">
        <f t="shared" si="10"/>
        <v>0</v>
      </c>
      <c r="J88" s="36"/>
      <c r="K88" s="67">
        <f t="shared" si="15"/>
        <v>0.05</v>
      </c>
    </row>
    <row r="89" spans="1:11" s="37" customFormat="1" ht="15.95" customHeight="1" x14ac:dyDescent="0.2">
      <c r="A89" s="68">
        <f t="shared" si="16"/>
        <v>46295</v>
      </c>
      <c r="B89" s="65" t="str">
        <f t="shared" si="11"/>
        <v>A89</v>
      </c>
      <c r="C89" s="66">
        <v>77</v>
      </c>
      <c r="D89" s="37">
        <f t="shared" si="12"/>
        <v>0</v>
      </c>
      <c r="E89" s="37">
        <f t="shared" si="17"/>
        <v>0</v>
      </c>
      <c r="F89" s="37">
        <f t="shared" si="13"/>
        <v>0</v>
      </c>
      <c r="G89" s="37">
        <f t="shared" si="14"/>
        <v>0</v>
      </c>
      <c r="H89" s="37">
        <f t="shared" si="9"/>
        <v>0</v>
      </c>
      <c r="I89" s="38">
        <f t="shared" si="10"/>
        <v>0</v>
      </c>
      <c r="J89" s="36"/>
      <c r="K89" s="67">
        <f t="shared" si="15"/>
        <v>0.05</v>
      </c>
    </row>
    <row r="90" spans="1:11" s="37" customFormat="1" ht="15.95" customHeight="1" x14ac:dyDescent="0.2">
      <c r="A90" s="68">
        <f t="shared" si="16"/>
        <v>46326</v>
      </c>
      <c r="B90" s="65" t="str">
        <f t="shared" si="11"/>
        <v>A90</v>
      </c>
      <c r="C90" s="66">
        <v>78</v>
      </c>
      <c r="D90" s="37">
        <f t="shared" si="12"/>
        <v>0</v>
      </c>
      <c r="E90" s="37">
        <f t="shared" si="17"/>
        <v>0</v>
      </c>
      <c r="F90" s="37">
        <f t="shared" si="13"/>
        <v>0</v>
      </c>
      <c r="G90" s="37">
        <f t="shared" si="14"/>
        <v>0</v>
      </c>
      <c r="H90" s="37">
        <f t="shared" si="9"/>
        <v>0</v>
      </c>
      <c r="I90" s="38">
        <f t="shared" si="10"/>
        <v>0</v>
      </c>
      <c r="J90" s="36"/>
      <c r="K90" s="67">
        <f t="shared" si="15"/>
        <v>0.05</v>
      </c>
    </row>
    <row r="91" spans="1:11" s="37" customFormat="1" ht="15.95" customHeight="1" x14ac:dyDescent="0.2">
      <c r="A91" s="68">
        <f t="shared" si="16"/>
        <v>46356</v>
      </c>
      <c r="B91" s="65" t="str">
        <f t="shared" si="11"/>
        <v>A91</v>
      </c>
      <c r="C91" s="66">
        <v>79</v>
      </c>
      <c r="D91" s="37">
        <f t="shared" si="12"/>
        <v>0</v>
      </c>
      <c r="E91" s="37">
        <f t="shared" si="17"/>
        <v>0</v>
      </c>
      <c r="F91" s="37">
        <f t="shared" si="13"/>
        <v>0</v>
      </c>
      <c r="G91" s="37">
        <f t="shared" si="14"/>
        <v>0</v>
      </c>
      <c r="H91" s="37">
        <f t="shared" si="9"/>
        <v>0</v>
      </c>
      <c r="I91" s="38">
        <f t="shared" si="10"/>
        <v>0</v>
      </c>
      <c r="J91" s="36"/>
      <c r="K91" s="67">
        <f t="shared" si="15"/>
        <v>0.05</v>
      </c>
    </row>
    <row r="92" spans="1:11" s="37" customFormat="1" ht="15.95" customHeight="1" x14ac:dyDescent="0.2">
      <c r="A92" s="68">
        <f t="shared" si="16"/>
        <v>46387</v>
      </c>
      <c r="B92" s="65" t="str">
        <f t="shared" si="11"/>
        <v>A92</v>
      </c>
      <c r="C92" s="66">
        <v>80</v>
      </c>
      <c r="D92" s="37">
        <f t="shared" si="12"/>
        <v>0</v>
      </c>
      <c r="E92" s="37">
        <f t="shared" si="17"/>
        <v>0</v>
      </c>
      <c r="F92" s="37">
        <f t="shared" si="13"/>
        <v>0</v>
      </c>
      <c r="G92" s="37">
        <f t="shared" si="14"/>
        <v>0</v>
      </c>
      <c r="H92" s="37">
        <f t="shared" si="9"/>
        <v>0</v>
      </c>
      <c r="I92" s="38">
        <f t="shared" si="10"/>
        <v>0</v>
      </c>
      <c r="J92" s="36"/>
      <c r="K92" s="67">
        <f t="shared" si="15"/>
        <v>0.05</v>
      </c>
    </row>
    <row r="93" spans="1:11" s="37" customFormat="1" ht="15.95" customHeight="1" x14ac:dyDescent="0.2">
      <c r="A93" s="68">
        <f t="shared" si="16"/>
        <v>46418</v>
      </c>
      <c r="B93" s="65" t="str">
        <f t="shared" si="11"/>
        <v>A93</v>
      </c>
      <c r="C93" s="66">
        <v>81</v>
      </c>
      <c r="D93" s="37">
        <f t="shared" si="12"/>
        <v>0</v>
      </c>
      <c r="E93" s="37">
        <f t="shared" si="17"/>
        <v>0</v>
      </c>
      <c r="F93" s="37">
        <f t="shared" si="13"/>
        <v>0</v>
      </c>
      <c r="G93" s="37">
        <f t="shared" si="14"/>
        <v>0</v>
      </c>
      <c r="H93" s="37">
        <f t="shared" si="9"/>
        <v>0</v>
      </c>
      <c r="I93" s="38">
        <f t="shared" si="10"/>
        <v>0</v>
      </c>
      <c r="J93" s="36"/>
      <c r="K93" s="67">
        <f t="shared" si="15"/>
        <v>0.05</v>
      </c>
    </row>
    <row r="94" spans="1:11" s="37" customFormat="1" ht="15.95" customHeight="1" x14ac:dyDescent="0.2">
      <c r="A94" s="68">
        <f t="shared" si="16"/>
        <v>46446</v>
      </c>
      <c r="B94" s="65" t="str">
        <f t="shared" si="11"/>
        <v>A94</v>
      </c>
      <c r="C94" s="66">
        <v>82</v>
      </c>
      <c r="D94" s="37">
        <f t="shared" si="12"/>
        <v>0</v>
      </c>
      <c r="E94" s="37">
        <f t="shared" si="17"/>
        <v>0</v>
      </c>
      <c r="F94" s="37">
        <f t="shared" si="13"/>
        <v>0</v>
      </c>
      <c r="G94" s="37">
        <f t="shared" si="14"/>
        <v>0</v>
      </c>
      <c r="H94" s="37">
        <f t="shared" si="9"/>
        <v>0</v>
      </c>
      <c r="I94" s="38">
        <f t="shared" si="10"/>
        <v>0</v>
      </c>
      <c r="J94" s="36"/>
      <c r="K94" s="67">
        <f t="shared" si="15"/>
        <v>0.05</v>
      </c>
    </row>
    <row r="95" spans="1:11" s="37" customFormat="1" ht="15.95" customHeight="1" x14ac:dyDescent="0.2">
      <c r="A95" s="68">
        <f t="shared" si="16"/>
        <v>46477</v>
      </c>
      <c r="B95" s="65" t="str">
        <f t="shared" si="11"/>
        <v>A95</v>
      </c>
      <c r="C95" s="66">
        <v>83</v>
      </c>
      <c r="D95" s="37">
        <f t="shared" si="12"/>
        <v>0</v>
      </c>
      <c r="E95" s="37">
        <f t="shared" si="17"/>
        <v>0</v>
      </c>
      <c r="F95" s="37">
        <f t="shared" si="13"/>
        <v>0</v>
      </c>
      <c r="G95" s="37">
        <f t="shared" si="14"/>
        <v>0</v>
      </c>
      <c r="H95" s="37">
        <f t="shared" si="9"/>
        <v>0</v>
      </c>
      <c r="I95" s="38">
        <f t="shared" si="10"/>
        <v>0</v>
      </c>
      <c r="J95" s="36"/>
      <c r="K95" s="67">
        <f t="shared" si="15"/>
        <v>0.05</v>
      </c>
    </row>
    <row r="96" spans="1:11" s="37" customFormat="1" ht="15.95" customHeight="1" x14ac:dyDescent="0.2">
      <c r="A96" s="68">
        <f t="shared" si="16"/>
        <v>46507</v>
      </c>
      <c r="B96" s="65" t="str">
        <f t="shared" si="11"/>
        <v>A96</v>
      </c>
      <c r="C96" s="66">
        <v>84</v>
      </c>
      <c r="D96" s="37">
        <f t="shared" si="12"/>
        <v>0</v>
      </c>
      <c r="E96" s="37">
        <f t="shared" si="17"/>
        <v>0</v>
      </c>
      <c r="F96" s="37">
        <f t="shared" si="13"/>
        <v>0</v>
      </c>
      <c r="G96" s="37">
        <f t="shared" si="14"/>
        <v>0</v>
      </c>
      <c r="H96" s="37">
        <f t="shared" si="9"/>
        <v>0</v>
      </c>
      <c r="I96" s="38">
        <f t="shared" si="10"/>
        <v>0</v>
      </c>
      <c r="J96" s="36"/>
      <c r="K96" s="67">
        <f t="shared" si="15"/>
        <v>0.05</v>
      </c>
    </row>
    <row r="97" spans="1:11" s="37" customFormat="1" ht="15.95" customHeight="1" x14ac:dyDescent="0.2">
      <c r="A97" s="68">
        <f t="shared" si="16"/>
        <v>46538</v>
      </c>
      <c r="B97" s="65" t="str">
        <f t="shared" si="11"/>
        <v>A97</v>
      </c>
      <c r="C97" s="66">
        <v>85</v>
      </c>
      <c r="D97" s="37">
        <f t="shared" si="12"/>
        <v>0</v>
      </c>
      <c r="E97" s="37">
        <f t="shared" si="17"/>
        <v>0</v>
      </c>
      <c r="F97" s="37">
        <f t="shared" si="13"/>
        <v>0</v>
      </c>
      <c r="G97" s="37">
        <f t="shared" si="14"/>
        <v>0</v>
      </c>
      <c r="H97" s="37">
        <f t="shared" si="9"/>
        <v>0</v>
      </c>
      <c r="I97" s="38">
        <f t="shared" si="10"/>
        <v>0</v>
      </c>
      <c r="J97" s="36"/>
      <c r="K97" s="67">
        <f t="shared" si="15"/>
        <v>0.05</v>
      </c>
    </row>
    <row r="98" spans="1:11" s="37" customFormat="1" ht="15.95" customHeight="1" x14ac:dyDescent="0.2">
      <c r="A98" s="68">
        <f t="shared" si="16"/>
        <v>46568</v>
      </c>
      <c r="B98" s="65" t="str">
        <f t="shared" si="11"/>
        <v>A98</v>
      </c>
      <c r="C98" s="66">
        <v>86</v>
      </c>
      <c r="D98" s="37">
        <f t="shared" si="12"/>
        <v>0</v>
      </c>
      <c r="E98" s="37">
        <f t="shared" si="17"/>
        <v>0</v>
      </c>
      <c r="F98" s="37">
        <f t="shared" si="13"/>
        <v>0</v>
      </c>
      <c r="G98" s="37">
        <f t="shared" si="14"/>
        <v>0</v>
      </c>
      <c r="H98" s="37">
        <f t="shared" si="9"/>
        <v>0</v>
      </c>
      <c r="I98" s="38">
        <f t="shared" si="10"/>
        <v>0</v>
      </c>
      <c r="J98" s="36"/>
      <c r="K98" s="67">
        <f t="shared" si="15"/>
        <v>0.05</v>
      </c>
    </row>
    <row r="99" spans="1:11" s="37" customFormat="1" ht="15.95" customHeight="1" x14ac:dyDescent="0.2">
      <c r="A99" s="68">
        <f t="shared" si="16"/>
        <v>46599</v>
      </c>
      <c r="B99" s="65" t="str">
        <f t="shared" si="11"/>
        <v>A99</v>
      </c>
      <c r="C99" s="66">
        <v>87</v>
      </c>
      <c r="D99" s="37">
        <f t="shared" si="12"/>
        <v>0</v>
      </c>
      <c r="E99" s="37">
        <f t="shared" si="17"/>
        <v>0</v>
      </c>
      <c r="F99" s="37">
        <f t="shared" si="13"/>
        <v>0</v>
      </c>
      <c r="G99" s="37">
        <f t="shared" si="14"/>
        <v>0</v>
      </c>
      <c r="H99" s="37">
        <f t="shared" si="9"/>
        <v>0</v>
      </c>
      <c r="I99" s="38">
        <f t="shared" si="10"/>
        <v>0</v>
      </c>
      <c r="J99" s="36"/>
      <c r="K99" s="67">
        <f t="shared" si="15"/>
        <v>0.05</v>
      </c>
    </row>
    <row r="100" spans="1:11" s="37" customFormat="1" ht="15.95" customHeight="1" x14ac:dyDescent="0.2">
      <c r="A100" s="68">
        <f t="shared" si="16"/>
        <v>46630</v>
      </c>
      <c r="B100" s="65" t="str">
        <f t="shared" si="11"/>
        <v>A100</v>
      </c>
      <c r="C100" s="66">
        <v>88</v>
      </c>
      <c r="D100" s="37">
        <f t="shared" si="12"/>
        <v>0</v>
      </c>
      <c r="E100" s="37">
        <f t="shared" si="17"/>
        <v>0</v>
      </c>
      <c r="F100" s="37">
        <f t="shared" si="13"/>
        <v>0</v>
      </c>
      <c r="G100" s="37">
        <f t="shared" si="14"/>
        <v>0</v>
      </c>
      <c r="H100" s="37">
        <f t="shared" si="9"/>
        <v>0</v>
      </c>
      <c r="I100" s="38">
        <f t="shared" si="10"/>
        <v>0</v>
      </c>
      <c r="J100" s="36"/>
      <c r="K100" s="67">
        <f t="shared" si="15"/>
        <v>0.05</v>
      </c>
    </row>
    <row r="101" spans="1:11" s="37" customFormat="1" ht="15.95" customHeight="1" x14ac:dyDescent="0.2">
      <c r="A101" s="68">
        <f t="shared" si="16"/>
        <v>46660</v>
      </c>
      <c r="B101" s="65" t="str">
        <f t="shared" si="11"/>
        <v>A101</v>
      </c>
      <c r="C101" s="66">
        <v>89</v>
      </c>
      <c r="D101" s="37">
        <f t="shared" si="12"/>
        <v>0</v>
      </c>
      <c r="E101" s="37">
        <f t="shared" si="17"/>
        <v>0</v>
      </c>
      <c r="F101" s="37">
        <f t="shared" si="13"/>
        <v>0</v>
      </c>
      <c r="G101" s="37">
        <f t="shared" si="14"/>
        <v>0</v>
      </c>
      <c r="H101" s="37">
        <f t="shared" si="9"/>
        <v>0</v>
      </c>
      <c r="I101" s="38">
        <f t="shared" si="10"/>
        <v>0</v>
      </c>
      <c r="J101" s="36"/>
      <c r="K101" s="67">
        <f t="shared" si="15"/>
        <v>0.05</v>
      </c>
    </row>
    <row r="102" spans="1:11" s="37" customFormat="1" ht="15.95" customHeight="1" x14ac:dyDescent="0.2">
      <c r="A102" s="68">
        <f t="shared" si="16"/>
        <v>46691</v>
      </c>
      <c r="B102" s="65" t="str">
        <f t="shared" si="11"/>
        <v>A102</v>
      </c>
      <c r="C102" s="66">
        <v>90</v>
      </c>
      <c r="D102" s="37">
        <f t="shared" si="12"/>
        <v>0</v>
      </c>
      <c r="E102" s="37">
        <f t="shared" si="17"/>
        <v>0</v>
      </c>
      <c r="F102" s="37">
        <f t="shared" si="13"/>
        <v>0</v>
      </c>
      <c r="G102" s="37">
        <f t="shared" si="14"/>
        <v>0</v>
      </c>
      <c r="H102" s="37">
        <f t="shared" si="9"/>
        <v>0</v>
      </c>
      <c r="I102" s="38">
        <f t="shared" si="10"/>
        <v>0</v>
      </c>
      <c r="J102" s="36"/>
      <c r="K102" s="67">
        <f t="shared" si="15"/>
        <v>0.05</v>
      </c>
    </row>
    <row r="103" spans="1:11" s="37" customFormat="1" ht="15.95" customHeight="1" x14ac:dyDescent="0.2">
      <c r="A103" s="68">
        <f t="shared" si="16"/>
        <v>46721</v>
      </c>
      <c r="B103" s="65" t="str">
        <f t="shared" si="11"/>
        <v>A103</v>
      </c>
      <c r="C103" s="66">
        <v>91</v>
      </c>
      <c r="D103" s="37">
        <f t="shared" si="12"/>
        <v>0</v>
      </c>
      <c r="E103" s="37">
        <f t="shared" si="17"/>
        <v>0</v>
      </c>
      <c r="F103" s="37">
        <f t="shared" si="13"/>
        <v>0</v>
      </c>
      <c r="G103" s="37">
        <f t="shared" si="14"/>
        <v>0</v>
      </c>
      <c r="H103" s="37">
        <f t="shared" si="9"/>
        <v>0</v>
      </c>
      <c r="I103" s="38">
        <f t="shared" si="10"/>
        <v>0</v>
      </c>
      <c r="J103" s="36"/>
      <c r="K103" s="67">
        <f t="shared" si="15"/>
        <v>0.05</v>
      </c>
    </row>
    <row r="104" spans="1:11" s="37" customFormat="1" ht="15.95" customHeight="1" x14ac:dyDescent="0.2">
      <c r="A104" s="68">
        <f t="shared" si="16"/>
        <v>46752</v>
      </c>
      <c r="B104" s="65" t="str">
        <f t="shared" si="11"/>
        <v>A104</v>
      </c>
      <c r="C104" s="66">
        <v>92</v>
      </c>
      <c r="D104" s="37">
        <f t="shared" si="12"/>
        <v>0</v>
      </c>
      <c r="E104" s="37">
        <f t="shared" si="17"/>
        <v>0</v>
      </c>
      <c r="F104" s="37">
        <f t="shared" si="13"/>
        <v>0</v>
      </c>
      <c r="G104" s="37">
        <f t="shared" si="14"/>
        <v>0</v>
      </c>
      <c r="H104" s="37">
        <f t="shared" si="9"/>
        <v>0</v>
      </c>
      <c r="I104" s="38">
        <f t="shared" si="10"/>
        <v>0</v>
      </c>
      <c r="J104" s="36"/>
      <c r="K104" s="67">
        <f t="shared" si="15"/>
        <v>0.05</v>
      </c>
    </row>
    <row r="105" spans="1:11" s="37" customFormat="1" ht="15.95" customHeight="1" x14ac:dyDescent="0.2">
      <c r="A105" s="68">
        <f t="shared" si="16"/>
        <v>46783</v>
      </c>
      <c r="B105" s="65" t="str">
        <f t="shared" si="11"/>
        <v>A105</v>
      </c>
      <c r="C105" s="66">
        <v>93</v>
      </c>
      <c r="D105" s="37">
        <f t="shared" si="12"/>
        <v>0</v>
      </c>
      <c r="E105" s="37">
        <f t="shared" si="17"/>
        <v>0</v>
      </c>
      <c r="F105" s="37">
        <f t="shared" si="13"/>
        <v>0</v>
      </c>
      <c r="G105" s="37">
        <f t="shared" si="14"/>
        <v>0</v>
      </c>
      <c r="H105" s="37">
        <f t="shared" si="9"/>
        <v>0</v>
      </c>
      <c r="I105" s="38">
        <f t="shared" si="10"/>
        <v>0</v>
      </c>
      <c r="J105" s="36"/>
      <c r="K105" s="67">
        <f t="shared" si="15"/>
        <v>0.05</v>
      </c>
    </row>
    <row r="106" spans="1:11" s="37" customFormat="1" ht="15.95" customHeight="1" x14ac:dyDescent="0.2">
      <c r="A106" s="68">
        <f t="shared" si="16"/>
        <v>46812</v>
      </c>
      <c r="B106" s="65" t="str">
        <f t="shared" si="11"/>
        <v>A106</v>
      </c>
      <c r="C106" s="66">
        <v>94</v>
      </c>
      <c r="D106" s="37">
        <f t="shared" si="12"/>
        <v>0</v>
      </c>
      <c r="E106" s="37">
        <f t="shared" si="17"/>
        <v>0</v>
      </c>
      <c r="F106" s="37">
        <f t="shared" si="13"/>
        <v>0</v>
      </c>
      <c r="G106" s="37">
        <f t="shared" si="14"/>
        <v>0</v>
      </c>
      <c r="H106" s="37">
        <f t="shared" si="9"/>
        <v>0</v>
      </c>
      <c r="I106" s="38">
        <f t="shared" si="10"/>
        <v>0</v>
      </c>
      <c r="J106" s="36"/>
      <c r="K106" s="67">
        <f t="shared" si="15"/>
        <v>0.05</v>
      </c>
    </row>
    <row r="107" spans="1:11" s="37" customFormat="1" ht="15.95" customHeight="1" x14ac:dyDescent="0.2">
      <c r="A107" s="68">
        <f t="shared" si="16"/>
        <v>46843</v>
      </c>
      <c r="B107" s="65" t="str">
        <f t="shared" si="11"/>
        <v>A107</v>
      </c>
      <c r="C107" s="66">
        <v>95</v>
      </c>
      <c r="D107" s="37">
        <f t="shared" si="12"/>
        <v>0</v>
      </c>
      <c r="E107" s="37">
        <f t="shared" si="17"/>
        <v>0</v>
      </c>
      <c r="F107" s="37">
        <f t="shared" si="13"/>
        <v>0</v>
      </c>
      <c r="G107" s="37">
        <f t="shared" si="14"/>
        <v>0</v>
      </c>
      <c r="H107" s="37">
        <f t="shared" si="9"/>
        <v>0</v>
      </c>
      <c r="I107" s="38">
        <f t="shared" si="10"/>
        <v>0</v>
      </c>
      <c r="J107" s="36"/>
      <c r="K107" s="67">
        <f t="shared" si="15"/>
        <v>0.05</v>
      </c>
    </row>
    <row r="108" spans="1:11" s="37" customFormat="1" ht="15.95" customHeight="1" x14ac:dyDescent="0.2">
      <c r="A108" s="68">
        <f t="shared" si="16"/>
        <v>46873</v>
      </c>
      <c r="B108" s="65" t="str">
        <f t="shared" si="11"/>
        <v>A108</v>
      </c>
      <c r="C108" s="66">
        <v>96</v>
      </c>
      <c r="D108" s="37">
        <f t="shared" si="12"/>
        <v>0</v>
      </c>
      <c r="E108" s="37">
        <f t="shared" si="17"/>
        <v>0</v>
      </c>
      <c r="F108" s="37">
        <f t="shared" si="13"/>
        <v>0</v>
      </c>
      <c r="G108" s="37">
        <f t="shared" si="14"/>
        <v>0</v>
      </c>
      <c r="H108" s="37">
        <f t="shared" si="9"/>
        <v>0</v>
      </c>
      <c r="I108" s="38">
        <f t="shared" si="10"/>
        <v>0</v>
      </c>
      <c r="J108" s="36"/>
      <c r="K108" s="67">
        <f t="shared" si="15"/>
        <v>0.05</v>
      </c>
    </row>
    <row r="109" spans="1:11" s="37" customFormat="1" ht="15.95" customHeight="1" x14ac:dyDescent="0.2">
      <c r="A109" s="68">
        <f t="shared" si="16"/>
        <v>46904</v>
      </c>
      <c r="B109" s="65" t="str">
        <f t="shared" si="11"/>
        <v>A109</v>
      </c>
      <c r="C109" s="66">
        <v>97</v>
      </c>
      <c r="D109" s="37">
        <f t="shared" si="12"/>
        <v>0</v>
      </c>
      <c r="E109" s="37">
        <f t="shared" si="17"/>
        <v>0</v>
      </c>
      <c r="F109" s="37">
        <f t="shared" si="13"/>
        <v>0</v>
      </c>
      <c r="G109" s="37">
        <f t="shared" si="14"/>
        <v>0</v>
      </c>
      <c r="H109" s="37">
        <f t="shared" si="9"/>
        <v>0</v>
      </c>
      <c r="I109" s="38">
        <f t="shared" si="10"/>
        <v>0</v>
      </c>
      <c r="J109" s="36"/>
      <c r="K109" s="67">
        <f t="shared" si="15"/>
        <v>0.05</v>
      </c>
    </row>
    <row r="110" spans="1:11" s="37" customFormat="1" ht="15.95" customHeight="1" x14ac:dyDescent="0.2">
      <c r="A110" s="68">
        <f t="shared" si="16"/>
        <v>46934</v>
      </c>
      <c r="B110" s="65" t="str">
        <f t="shared" si="11"/>
        <v>A110</v>
      </c>
      <c r="C110" s="66">
        <v>98</v>
      </c>
      <c r="D110" s="37">
        <f t="shared" si="12"/>
        <v>0</v>
      </c>
      <c r="E110" s="37">
        <f t="shared" si="17"/>
        <v>0</v>
      </c>
      <c r="F110" s="37">
        <f t="shared" si="13"/>
        <v>0</v>
      </c>
      <c r="G110" s="37">
        <f t="shared" si="14"/>
        <v>0</v>
      </c>
      <c r="H110" s="37">
        <f t="shared" si="9"/>
        <v>0</v>
      </c>
      <c r="I110" s="38">
        <f t="shared" si="10"/>
        <v>0</v>
      </c>
      <c r="J110" s="36"/>
      <c r="K110" s="67">
        <f t="shared" si="15"/>
        <v>0.05</v>
      </c>
    </row>
    <row r="111" spans="1:11" s="37" customFormat="1" ht="15.95" customHeight="1" x14ac:dyDescent="0.2">
      <c r="A111" s="68">
        <f t="shared" si="16"/>
        <v>46965</v>
      </c>
      <c r="B111" s="65" t="str">
        <f t="shared" si="11"/>
        <v>A111</v>
      </c>
      <c r="C111" s="66">
        <v>99</v>
      </c>
      <c r="D111" s="37">
        <f t="shared" si="12"/>
        <v>0</v>
      </c>
      <c r="E111" s="37">
        <f t="shared" si="17"/>
        <v>0</v>
      </c>
      <c r="F111" s="37">
        <f t="shared" si="13"/>
        <v>0</v>
      </c>
      <c r="G111" s="37">
        <f t="shared" si="14"/>
        <v>0</v>
      </c>
      <c r="H111" s="37">
        <f t="shared" si="9"/>
        <v>0</v>
      </c>
      <c r="I111" s="38">
        <f t="shared" si="10"/>
        <v>0</v>
      </c>
      <c r="J111" s="36"/>
      <c r="K111" s="67">
        <f t="shared" si="15"/>
        <v>0.05</v>
      </c>
    </row>
    <row r="112" spans="1:11" s="37" customFormat="1" ht="15.95" customHeight="1" x14ac:dyDescent="0.2">
      <c r="A112" s="68">
        <f t="shared" si="16"/>
        <v>46996</v>
      </c>
      <c r="B112" s="65" t="str">
        <f t="shared" si="11"/>
        <v>A112</v>
      </c>
      <c r="C112" s="66">
        <v>100</v>
      </c>
      <c r="D112" s="37">
        <f t="shared" si="12"/>
        <v>0</v>
      </c>
      <c r="E112" s="37">
        <f t="shared" si="17"/>
        <v>0</v>
      </c>
      <c r="F112" s="37">
        <f t="shared" si="13"/>
        <v>0</v>
      </c>
      <c r="G112" s="37">
        <f t="shared" si="14"/>
        <v>0</v>
      </c>
      <c r="H112" s="37">
        <f t="shared" si="9"/>
        <v>0</v>
      </c>
      <c r="I112" s="38">
        <f t="shared" si="10"/>
        <v>0</v>
      </c>
      <c r="J112" s="36"/>
      <c r="K112" s="67">
        <f t="shared" si="15"/>
        <v>0.05</v>
      </c>
    </row>
    <row r="113" spans="1:11" s="37" customFormat="1" ht="15.95" customHeight="1" x14ac:dyDescent="0.2">
      <c r="A113" s="68">
        <f t="shared" si="16"/>
        <v>47026</v>
      </c>
      <c r="B113" s="65" t="str">
        <f t="shared" si="11"/>
        <v>A113</v>
      </c>
      <c r="C113" s="66">
        <v>101</v>
      </c>
      <c r="D113" s="37">
        <f t="shared" si="12"/>
        <v>0</v>
      </c>
      <c r="E113" s="37">
        <f t="shared" si="17"/>
        <v>0</v>
      </c>
      <c r="F113" s="37">
        <f t="shared" si="13"/>
        <v>0</v>
      </c>
      <c r="G113" s="37">
        <f t="shared" si="14"/>
        <v>0</v>
      </c>
      <c r="H113" s="37">
        <f t="shared" si="9"/>
        <v>0</v>
      </c>
      <c r="I113" s="38">
        <f t="shared" si="10"/>
        <v>0</v>
      </c>
      <c r="J113" s="36"/>
      <c r="K113" s="67">
        <f t="shared" si="15"/>
        <v>0.05</v>
      </c>
    </row>
    <row r="114" spans="1:11" s="37" customFormat="1" ht="15.95" customHeight="1" x14ac:dyDescent="0.2">
      <c r="A114" s="68">
        <f t="shared" si="16"/>
        <v>47057</v>
      </c>
      <c r="B114" s="65" t="str">
        <f t="shared" si="11"/>
        <v>A114</v>
      </c>
      <c r="C114" s="66">
        <v>102</v>
      </c>
      <c r="D114" s="37">
        <f t="shared" si="12"/>
        <v>0</v>
      </c>
      <c r="E114" s="37">
        <f t="shared" si="17"/>
        <v>0</v>
      </c>
      <c r="F114" s="37">
        <f t="shared" si="13"/>
        <v>0</v>
      </c>
      <c r="G114" s="37">
        <f t="shared" si="14"/>
        <v>0</v>
      </c>
      <c r="H114" s="37">
        <f t="shared" si="9"/>
        <v>0</v>
      </c>
      <c r="I114" s="38">
        <f t="shared" si="10"/>
        <v>0</v>
      </c>
      <c r="J114" s="36"/>
      <c r="K114" s="67">
        <f t="shared" si="15"/>
        <v>0.05</v>
      </c>
    </row>
    <row r="115" spans="1:11" s="37" customFormat="1" ht="15.95" customHeight="1" x14ac:dyDescent="0.2">
      <c r="A115" s="68">
        <f t="shared" si="16"/>
        <v>47087</v>
      </c>
      <c r="B115" s="65" t="str">
        <f t="shared" si="11"/>
        <v>A115</v>
      </c>
      <c r="C115" s="66">
        <v>103</v>
      </c>
      <c r="D115" s="37">
        <f t="shared" si="12"/>
        <v>0</v>
      </c>
      <c r="E115" s="37">
        <f t="shared" si="17"/>
        <v>0</v>
      </c>
      <c r="F115" s="37">
        <f t="shared" si="13"/>
        <v>0</v>
      </c>
      <c r="G115" s="37">
        <f t="shared" si="14"/>
        <v>0</v>
      </c>
      <c r="H115" s="37">
        <f t="shared" si="9"/>
        <v>0</v>
      </c>
      <c r="I115" s="38">
        <f t="shared" si="10"/>
        <v>0</v>
      </c>
      <c r="J115" s="36"/>
      <c r="K115" s="67">
        <f t="shared" si="15"/>
        <v>0.05</v>
      </c>
    </row>
    <row r="116" spans="1:11" s="37" customFormat="1" ht="15.95" customHeight="1" x14ac:dyDescent="0.2">
      <c r="A116" s="68">
        <f t="shared" si="16"/>
        <v>47118</v>
      </c>
      <c r="B116" s="65" t="str">
        <f t="shared" si="11"/>
        <v>A116</v>
      </c>
      <c r="C116" s="66">
        <v>104</v>
      </c>
      <c r="D116" s="37">
        <f t="shared" si="12"/>
        <v>0</v>
      </c>
      <c r="E116" s="37">
        <f t="shared" si="17"/>
        <v>0</v>
      </c>
      <c r="F116" s="37">
        <f t="shared" si="13"/>
        <v>0</v>
      </c>
      <c r="G116" s="37">
        <f t="shared" si="14"/>
        <v>0</v>
      </c>
      <c r="H116" s="37">
        <f t="shared" si="9"/>
        <v>0</v>
      </c>
      <c r="I116" s="38">
        <f t="shared" si="10"/>
        <v>0</v>
      </c>
      <c r="J116" s="36"/>
      <c r="K116" s="67">
        <f t="shared" si="15"/>
        <v>0.05</v>
      </c>
    </row>
    <row r="117" spans="1:11" s="37" customFormat="1" ht="15.95" customHeight="1" x14ac:dyDescent="0.2">
      <c r="A117" s="68">
        <f t="shared" si="16"/>
        <v>47149</v>
      </c>
      <c r="B117" s="65" t="str">
        <f t="shared" si="11"/>
        <v>A117</v>
      </c>
      <c r="C117" s="66">
        <v>105</v>
      </c>
      <c r="D117" s="37">
        <f t="shared" si="12"/>
        <v>0</v>
      </c>
      <c r="E117" s="37">
        <f t="shared" si="17"/>
        <v>0</v>
      </c>
      <c r="F117" s="37">
        <f t="shared" si="13"/>
        <v>0</v>
      </c>
      <c r="G117" s="37">
        <f t="shared" si="14"/>
        <v>0</v>
      </c>
      <c r="H117" s="37">
        <f t="shared" si="9"/>
        <v>0</v>
      </c>
      <c r="I117" s="38">
        <f t="shared" si="10"/>
        <v>0</v>
      </c>
      <c r="J117" s="36"/>
      <c r="K117" s="67">
        <f t="shared" si="15"/>
        <v>0.05</v>
      </c>
    </row>
    <row r="118" spans="1:11" s="37" customFormat="1" ht="15.95" customHeight="1" x14ac:dyDescent="0.2">
      <c r="A118" s="68">
        <f t="shared" si="16"/>
        <v>47177</v>
      </c>
      <c r="B118" s="65" t="str">
        <f t="shared" si="11"/>
        <v>A118</v>
      </c>
      <c r="C118" s="66">
        <v>106</v>
      </c>
      <c r="D118" s="37">
        <f t="shared" si="12"/>
        <v>0</v>
      </c>
      <c r="E118" s="37">
        <f t="shared" si="17"/>
        <v>0</v>
      </c>
      <c r="F118" s="37">
        <f t="shared" si="13"/>
        <v>0</v>
      </c>
      <c r="G118" s="37">
        <f t="shared" si="14"/>
        <v>0</v>
      </c>
      <c r="H118" s="37">
        <f t="shared" si="9"/>
        <v>0</v>
      </c>
      <c r="I118" s="38">
        <f t="shared" si="10"/>
        <v>0</v>
      </c>
      <c r="J118" s="36"/>
      <c r="K118" s="67">
        <f t="shared" si="15"/>
        <v>0.05</v>
      </c>
    </row>
    <row r="119" spans="1:11" s="37" customFormat="1" ht="15.95" customHeight="1" x14ac:dyDescent="0.2">
      <c r="A119" s="68">
        <f t="shared" si="16"/>
        <v>47208</v>
      </c>
      <c r="B119" s="65" t="str">
        <f t="shared" si="11"/>
        <v>A119</v>
      </c>
      <c r="C119" s="66">
        <v>107</v>
      </c>
      <c r="D119" s="37">
        <f t="shared" si="12"/>
        <v>0</v>
      </c>
      <c r="E119" s="37">
        <f t="shared" si="17"/>
        <v>0</v>
      </c>
      <c r="F119" s="37">
        <f t="shared" si="13"/>
        <v>0</v>
      </c>
      <c r="G119" s="37">
        <f t="shared" si="14"/>
        <v>0</v>
      </c>
      <c r="H119" s="37">
        <f t="shared" si="9"/>
        <v>0</v>
      </c>
      <c r="I119" s="38">
        <f t="shared" si="10"/>
        <v>0</v>
      </c>
      <c r="J119" s="36"/>
      <c r="K119" s="67">
        <f t="shared" si="15"/>
        <v>0.05</v>
      </c>
    </row>
    <row r="120" spans="1:11" s="37" customFormat="1" ht="15.95" customHeight="1" x14ac:dyDescent="0.2">
      <c r="A120" s="68">
        <f t="shared" si="16"/>
        <v>47238</v>
      </c>
      <c r="B120" s="65" t="str">
        <f t="shared" si="11"/>
        <v>A120</v>
      </c>
      <c r="C120" s="66">
        <v>108</v>
      </c>
      <c r="D120" s="37">
        <f t="shared" si="12"/>
        <v>0</v>
      </c>
      <c r="E120" s="37">
        <f t="shared" si="17"/>
        <v>0</v>
      </c>
      <c r="F120" s="37">
        <f t="shared" si="13"/>
        <v>0</v>
      </c>
      <c r="G120" s="37">
        <f t="shared" si="14"/>
        <v>0</v>
      </c>
      <c r="H120" s="37">
        <f t="shared" si="9"/>
        <v>0</v>
      </c>
      <c r="I120" s="38">
        <f t="shared" si="10"/>
        <v>0</v>
      </c>
      <c r="J120" s="36"/>
      <c r="K120" s="67">
        <f t="shared" si="15"/>
        <v>0.05</v>
      </c>
    </row>
    <row r="121" spans="1:11" s="37" customFormat="1" ht="15.95" customHeight="1" x14ac:dyDescent="0.2">
      <c r="A121" s="68">
        <f t="shared" si="16"/>
        <v>47269</v>
      </c>
      <c r="B121" s="65" t="str">
        <f t="shared" si="11"/>
        <v>A121</v>
      </c>
      <c r="C121" s="66">
        <v>109</v>
      </c>
      <c r="D121" s="37">
        <f t="shared" si="12"/>
        <v>0</v>
      </c>
      <c r="E121" s="37">
        <f t="shared" si="17"/>
        <v>0</v>
      </c>
      <c r="F121" s="37">
        <f t="shared" si="13"/>
        <v>0</v>
      </c>
      <c r="G121" s="37">
        <f t="shared" si="14"/>
        <v>0</v>
      </c>
      <c r="H121" s="37">
        <f t="shared" si="9"/>
        <v>0</v>
      </c>
      <c r="I121" s="38">
        <f t="shared" si="10"/>
        <v>0</v>
      </c>
      <c r="J121" s="36"/>
      <c r="K121" s="67">
        <f t="shared" si="15"/>
        <v>0.05</v>
      </c>
    </row>
    <row r="122" spans="1:11" s="37" customFormat="1" ht="15.95" customHeight="1" x14ac:dyDescent="0.2">
      <c r="A122" s="68">
        <f t="shared" si="16"/>
        <v>47299</v>
      </c>
      <c r="B122" s="65" t="str">
        <f t="shared" si="11"/>
        <v>A122</v>
      </c>
      <c r="C122" s="66">
        <v>110</v>
      </c>
      <c r="D122" s="37">
        <f t="shared" si="12"/>
        <v>0</v>
      </c>
      <c r="E122" s="37">
        <f t="shared" si="17"/>
        <v>0</v>
      </c>
      <c r="F122" s="37">
        <f t="shared" si="13"/>
        <v>0</v>
      </c>
      <c r="G122" s="37">
        <f t="shared" si="14"/>
        <v>0</v>
      </c>
      <c r="H122" s="37">
        <f t="shared" si="9"/>
        <v>0</v>
      </c>
      <c r="I122" s="38">
        <f t="shared" si="10"/>
        <v>0</v>
      </c>
      <c r="J122" s="36"/>
      <c r="K122" s="67">
        <f t="shared" si="15"/>
        <v>0.05</v>
      </c>
    </row>
    <row r="123" spans="1:11" s="37" customFormat="1" ht="15.95" customHeight="1" x14ac:dyDescent="0.2">
      <c r="A123" s="68">
        <f t="shared" si="16"/>
        <v>47330</v>
      </c>
      <c r="B123" s="65" t="str">
        <f t="shared" si="11"/>
        <v>A123</v>
      </c>
      <c r="C123" s="66">
        <v>111</v>
      </c>
      <c r="D123" s="37">
        <f t="shared" si="12"/>
        <v>0</v>
      </c>
      <c r="E123" s="37">
        <f t="shared" si="17"/>
        <v>0</v>
      </c>
      <c r="F123" s="37">
        <f t="shared" si="13"/>
        <v>0</v>
      </c>
      <c r="G123" s="37">
        <f t="shared" si="14"/>
        <v>0</v>
      </c>
      <c r="H123" s="37">
        <f t="shared" si="9"/>
        <v>0</v>
      </c>
      <c r="I123" s="38">
        <f t="shared" si="10"/>
        <v>0</v>
      </c>
      <c r="J123" s="36"/>
      <c r="K123" s="67">
        <f t="shared" si="15"/>
        <v>0.05</v>
      </c>
    </row>
    <row r="124" spans="1:11" s="37" customFormat="1" ht="15.95" customHeight="1" x14ac:dyDescent="0.2">
      <c r="A124" s="68">
        <f t="shared" si="16"/>
        <v>47361</v>
      </c>
      <c r="B124" s="65" t="str">
        <f t="shared" si="11"/>
        <v>A124</v>
      </c>
      <c r="C124" s="66">
        <v>112</v>
      </c>
      <c r="D124" s="37">
        <f t="shared" si="12"/>
        <v>0</v>
      </c>
      <c r="E124" s="37">
        <f t="shared" si="17"/>
        <v>0</v>
      </c>
      <c r="F124" s="37">
        <f t="shared" si="13"/>
        <v>0</v>
      </c>
      <c r="G124" s="37">
        <f t="shared" si="14"/>
        <v>0</v>
      </c>
      <c r="H124" s="37">
        <f t="shared" si="9"/>
        <v>0</v>
      </c>
      <c r="I124" s="38">
        <f t="shared" si="10"/>
        <v>0</v>
      </c>
      <c r="J124" s="36"/>
      <c r="K124" s="67">
        <f t="shared" si="15"/>
        <v>0.05</v>
      </c>
    </row>
    <row r="125" spans="1:11" s="37" customFormat="1" ht="15.95" customHeight="1" x14ac:dyDescent="0.2">
      <c r="A125" s="68">
        <f t="shared" si="16"/>
        <v>47391</v>
      </c>
      <c r="B125" s="65" t="str">
        <f t="shared" si="11"/>
        <v>A125</v>
      </c>
      <c r="C125" s="66">
        <v>113</v>
      </c>
      <c r="D125" s="37">
        <f t="shared" si="12"/>
        <v>0</v>
      </c>
      <c r="E125" s="37">
        <f t="shared" si="17"/>
        <v>0</v>
      </c>
      <c r="F125" s="37">
        <f t="shared" si="13"/>
        <v>0</v>
      </c>
      <c r="G125" s="37">
        <f t="shared" si="14"/>
        <v>0</v>
      </c>
      <c r="H125" s="37">
        <f t="shared" si="9"/>
        <v>0</v>
      </c>
      <c r="I125" s="38">
        <f t="shared" si="10"/>
        <v>0</v>
      </c>
      <c r="J125" s="36"/>
      <c r="K125" s="67">
        <f t="shared" si="15"/>
        <v>0.05</v>
      </c>
    </row>
    <row r="126" spans="1:11" s="37" customFormat="1" ht="15.95" customHeight="1" x14ac:dyDescent="0.2">
      <c r="A126" s="68">
        <f t="shared" si="16"/>
        <v>47422</v>
      </c>
      <c r="B126" s="65" t="str">
        <f t="shared" si="11"/>
        <v>A126</v>
      </c>
      <c r="C126" s="66">
        <v>114</v>
      </c>
      <c r="D126" s="37">
        <f t="shared" si="12"/>
        <v>0</v>
      </c>
      <c r="E126" s="37">
        <f t="shared" si="17"/>
        <v>0</v>
      </c>
      <c r="F126" s="37">
        <f t="shared" si="13"/>
        <v>0</v>
      </c>
      <c r="G126" s="37">
        <f t="shared" si="14"/>
        <v>0</v>
      </c>
      <c r="H126" s="37">
        <f t="shared" si="9"/>
        <v>0</v>
      </c>
      <c r="I126" s="38">
        <f t="shared" si="10"/>
        <v>0</v>
      </c>
      <c r="J126" s="36"/>
      <c r="K126" s="67">
        <f t="shared" si="15"/>
        <v>0.05</v>
      </c>
    </row>
    <row r="127" spans="1:11" s="37" customFormat="1" ht="15.95" customHeight="1" x14ac:dyDescent="0.2">
      <c r="A127" s="68">
        <f t="shared" si="16"/>
        <v>47452</v>
      </c>
      <c r="B127" s="65" t="str">
        <f t="shared" si="11"/>
        <v>A127</v>
      </c>
      <c r="C127" s="66">
        <v>115</v>
      </c>
      <c r="D127" s="37">
        <f t="shared" si="12"/>
        <v>0</v>
      </c>
      <c r="E127" s="37">
        <f t="shared" si="17"/>
        <v>0</v>
      </c>
      <c r="F127" s="37">
        <f t="shared" si="13"/>
        <v>0</v>
      </c>
      <c r="G127" s="37">
        <f t="shared" si="14"/>
        <v>0</v>
      </c>
      <c r="H127" s="37">
        <f t="shared" si="9"/>
        <v>0</v>
      </c>
      <c r="I127" s="38">
        <f t="shared" si="10"/>
        <v>0</v>
      </c>
      <c r="J127" s="36"/>
      <c r="K127" s="67">
        <f t="shared" si="15"/>
        <v>0.05</v>
      </c>
    </row>
    <row r="128" spans="1:11" s="37" customFormat="1" ht="15.95" customHeight="1" x14ac:dyDescent="0.2">
      <c r="A128" s="68">
        <f t="shared" si="16"/>
        <v>47483</v>
      </c>
      <c r="B128" s="65" t="str">
        <f t="shared" si="11"/>
        <v>A128</v>
      </c>
      <c r="C128" s="66">
        <v>116</v>
      </c>
      <c r="D128" s="37">
        <f t="shared" si="12"/>
        <v>0</v>
      </c>
      <c r="E128" s="37">
        <f t="shared" si="17"/>
        <v>0</v>
      </c>
      <c r="F128" s="37">
        <f t="shared" si="13"/>
        <v>0</v>
      </c>
      <c r="G128" s="37">
        <f t="shared" si="14"/>
        <v>0</v>
      </c>
      <c r="H128" s="37">
        <f t="shared" si="9"/>
        <v>0</v>
      </c>
      <c r="I128" s="38">
        <f t="shared" si="10"/>
        <v>0</v>
      </c>
      <c r="J128" s="36"/>
      <c r="K128" s="67">
        <f t="shared" si="15"/>
        <v>0.05</v>
      </c>
    </row>
    <row r="129" spans="1:11" s="37" customFormat="1" ht="15.95" customHeight="1" x14ac:dyDescent="0.2">
      <c r="A129" s="68">
        <f t="shared" si="16"/>
        <v>47514</v>
      </c>
      <c r="B129" s="65" t="str">
        <f t="shared" si="11"/>
        <v>A129</v>
      </c>
      <c r="C129" s="66">
        <v>117</v>
      </c>
      <c r="D129" s="37">
        <f t="shared" si="12"/>
        <v>0</v>
      </c>
      <c r="E129" s="37">
        <f t="shared" si="17"/>
        <v>0</v>
      </c>
      <c r="F129" s="37">
        <f t="shared" si="13"/>
        <v>0</v>
      </c>
      <c r="G129" s="37">
        <f t="shared" si="14"/>
        <v>0</v>
      </c>
      <c r="H129" s="37">
        <f t="shared" si="9"/>
        <v>0</v>
      </c>
      <c r="I129" s="38">
        <f t="shared" si="10"/>
        <v>0</v>
      </c>
      <c r="J129" s="36"/>
      <c r="K129" s="67">
        <f t="shared" si="15"/>
        <v>0.05</v>
      </c>
    </row>
    <row r="130" spans="1:11" s="37" customFormat="1" ht="15.95" customHeight="1" x14ac:dyDescent="0.2">
      <c r="A130" s="68">
        <f t="shared" si="16"/>
        <v>47542</v>
      </c>
      <c r="B130" s="65" t="str">
        <f t="shared" si="11"/>
        <v>A130</v>
      </c>
      <c r="C130" s="66">
        <v>118</v>
      </c>
      <c r="D130" s="37">
        <f t="shared" si="12"/>
        <v>0</v>
      </c>
      <c r="E130" s="37">
        <f t="shared" si="17"/>
        <v>0</v>
      </c>
      <c r="F130" s="37">
        <f t="shared" si="13"/>
        <v>0</v>
      </c>
      <c r="G130" s="37">
        <f t="shared" si="14"/>
        <v>0</v>
      </c>
      <c r="H130" s="37">
        <f t="shared" si="9"/>
        <v>0</v>
      </c>
      <c r="I130" s="38">
        <f t="shared" si="10"/>
        <v>0</v>
      </c>
      <c r="J130" s="36"/>
      <c r="K130" s="67">
        <f t="shared" si="15"/>
        <v>0.05</v>
      </c>
    </row>
    <row r="131" spans="1:11" s="37" customFormat="1" ht="15.95" customHeight="1" x14ac:dyDescent="0.2">
      <c r="A131" s="68">
        <f t="shared" si="16"/>
        <v>47573</v>
      </c>
      <c r="B131" s="65" t="str">
        <f t="shared" si="11"/>
        <v>A131</v>
      </c>
      <c r="C131" s="66">
        <v>119</v>
      </c>
      <c r="D131" s="37">
        <f t="shared" si="12"/>
        <v>0</v>
      </c>
      <c r="E131" s="37">
        <f t="shared" si="17"/>
        <v>0</v>
      </c>
      <c r="F131" s="37">
        <f t="shared" si="13"/>
        <v>0</v>
      </c>
      <c r="G131" s="37">
        <f t="shared" si="14"/>
        <v>0</v>
      </c>
      <c r="H131" s="37">
        <f t="shared" si="9"/>
        <v>0</v>
      </c>
      <c r="I131" s="38">
        <f t="shared" si="10"/>
        <v>0</v>
      </c>
      <c r="J131" s="36"/>
      <c r="K131" s="67">
        <f t="shared" si="15"/>
        <v>0.05</v>
      </c>
    </row>
    <row r="132" spans="1:11" s="37" customFormat="1" ht="15.95" customHeight="1" x14ac:dyDescent="0.2">
      <c r="A132" s="68">
        <f t="shared" si="16"/>
        <v>47603</v>
      </c>
      <c r="B132" s="65" t="str">
        <f t="shared" si="11"/>
        <v>A132</v>
      </c>
      <c r="C132" s="66">
        <v>120</v>
      </c>
      <c r="D132" s="37">
        <f t="shared" si="12"/>
        <v>0</v>
      </c>
      <c r="E132" s="37">
        <f t="shared" si="17"/>
        <v>0</v>
      </c>
      <c r="F132" s="37">
        <f t="shared" si="13"/>
        <v>0</v>
      </c>
      <c r="G132" s="37">
        <f t="shared" si="14"/>
        <v>0</v>
      </c>
      <c r="H132" s="37">
        <f t="shared" si="9"/>
        <v>0</v>
      </c>
      <c r="I132" s="38">
        <f t="shared" si="10"/>
        <v>0</v>
      </c>
      <c r="J132" s="36"/>
      <c r="K132" s="67">
        <f t="shared" si="15"/>
        <v>0.05</v>
      </c>
    </row>
    <row r="133" spans="1:11" s="37" customFormat="1" ht="15.95" customHeight="1" x14ac:dyDescent="0.2">
      <c r="A133" s="68">
        <f t="shared" si="16"/>
        <v>47634</v>
      </c>
      <c r="B133" s="65" t="str">
        <f t="shared" si="11"/>
        <v>A133</v>
      </c>
      <c r="C133" s="66">
        <v>121</v>
      </c>
      <c r="D133" s="37">
        <f t="shared" si="12"/>
        <v>0</v>
      </c>
      <c r="E133" s="37">
        <f t="shared" si="17"/>
        <v>0</v>
      </c>
      <c r="F133" s="37">
        <f t="shared" si="13"/>
        <v>0</v>
      </c>
      <c r="G133" s="37">
        <f t="shared" si="14"/>
        <v>0</v>
      </c>
      <c r="H133" s="37">
        <f t="shared" si="9"/>
        <v>0</v>
      </c>
      <c r="I133" s="38">
        <f t="shared" si="10"/>
        <v>0</v>
      </c>
      <c r="J133" s="36"/>
      <c r="K133" s="67">
        <f t="shared" si="15"/>
        <v>0.05</v>
      </c>
    </row>
    <row r="134" spans="1:11" s="37" customFormat="1" ht="15.95" customHeight="1" x14ac:dyDescent="0.2">
      <c r="A134" s="68">
        <f t="shared" si="16"/>
        <v>47664</v>
      </c>
      <c r="B134" s="65" t="str">
        <f t="shared" si="11"/>
        <v>A134</v>
      </c>
      <c r="C134" s="66">
        <v>122</v>
      </c>
      <c r="D134" s="37">
        <f t="shared" si="12"/>
        <v>0</v>
      </c>
      <c r="E134" s="37">
        <f t="shared" si="17"/>
        <v>0</v>
      </c>
      <c r="F134" s="37">
        <f t="shared" si="13"/>
        <v>0</v>
      </c>
      <c r="G134" s="37">
        <f t="shared" si="14"/>
        <v>0</v>
      </c>
      <c r="H134" s="37">
        <f t="shared" si="9"/>
        <v>0</v>
      </c>
      <c r="I134" s="38">
        <f t="shared" si="10"/>
        <v>0</v>
      </c>
      <c r="J134" s="36"/>
      <c r="K134" s="67">
        <f t="shared" si="15"/>
        <v>0.05</v>
      </c>
    </row>
    <row r="135" spans="1:11" s="37" customFormat="1" ht="15.95" customHeight="1" x14ac:dyDescent="0.2">
      <c r="A135" s="68">
        <f t="shared" si="16"/>
        <v>47695</v>
      </c>
      <c r="B135" s="65" t="str">
        <f t="shared" si="11"/>
        <v>A135</v>
      </c>
      <c r="C135" s="66">
        <v>123</v>
      </c>
      <c r="D135" s="37">
        <f t="shared" si="12"/>
        <v>0</v>
      </c>
      <c r="E135" s="37">
        <f t="shared" si="17"/>
        <v>0</v>
      </c>
      <c r="F135" s="37">
        <f t="shared" si="13"/>
        <v>0</v>
      </c>
      <c r="G135" s="37">
        <f t="shared" si="14"/>
        <v>0</v>
      </c>
      <c r="H135" s="37">
        <f t="shared" si="9"/>
        <v>0</v>
      </c>
      <c r="I135" s="38">
        <f t="shared" si="10"/>
        <v>0</v>
      </c>
      <c r="J135" s="36"/>
      <c r="K135" s="67">
        <f t="shared" si="15"/>
        <v>0.05</v>
      </c>
    </row>
    <row r="136" spans="1:11" s="37" customFormat="1" ht="15.95" customHeight="1" x14ac:dyDescent="0.2">
      <c r="A136" s="68">
        <f t="shared" si="16"/>
        <v>47726</v>
      </c>
      <c r="B136" s="65" t="str">
        <f t="shared" si="11"/>
        <v>A136</v>
      </c>
      <c r="C136" s="66">
        <v>124</v>
      </c>
      <c r="D136" s="37">
        <f t="shared" si="12"/>
        <v>0</v>
      </c>
      <c r="E136" s="37">
        <f t="shared" si="17"/>
        <v>0</v>
      </c>
      <c r="F136" s="37">
        <f t="shared" si="13"/>
        <v>0</v>
      </c>
      <c r="G136" s="37">
        <f t="shared" si="14"/>
        <v>0</v>
      </c>
      <c r="H136" s="37">
        <f t="shared" si="9"/>
        <v>0</v>
      </c>
      <c r="I136" s="38">
        <f t="shared" si="10"/>
        <v>0</v>
      </c>
      <c r="J136" s="36"/>
      <c r="K136" s="67">
        <f t="shared" si="15"/>
        <v>0.05</v>
      </c>
    </row>
    <row r="137" spans="1:11" s="37" customFormat="1" ht="15.95" customHeight="1" x14ac:dyDescent="0.2">
      <c r="A137" s="68">
        <f t="shared" si="16"/>
        <v>47756</v>
      </c>
      <c r="B137" s="65" t="str">
        <f t="shared" si="11"/>
        <v>A137</v>
      </c>
      <c r="C137" s="66">
        <v>125</v>
      </c>
      <c r="D137" s="37">
        <f t="shared" si="12"/>
        <v>0</v>
      </c>
      <c r="E137" s="37">
        <f t="shared" si="17"/>
        <v>0</v>
      </c>
      <c r="F137" s="37">
        <f t="shared" si="13"/>
        <v>0</v>
      </c>
      <c r="G137" s="37">
        <f t="shared" si="14"/>
        <v>0</v>
      </c>
      <c r="H137" s="37">
        <f t="shared" si="9"/>
        <v>0</v>
      </c>
      <c r="I137" s="38">
        <f t="shared" si="10"/>
        <v>0</v>
      </c>
      <c r="J137" s="36"/>
      <c r="K137" s="67">
        <f t="shared" si="15"/>
        <v>0.05</v>
      </c>
    </row>
    <row r="138" spans="1:11" s="37" customFormat="1" ht="15.95" customHeight="1" x14ac:dyDescent="0.2">
      <c r="A138" s="68">
        <f t="shared" si="16"/>
        <v>47787</v>
      </c>
      <c r="B138" s="65" t="str">
        <f t="shared" si="11"/>
        <v>A138</v>
      </c>
      <c r="C138" s="66">
        <v>126</v>
      </c>
      <c r="D138" s="37">
        <f t="shared" si="12"/>
        <v>0</v>
      </c>
      <c r="E138" s="37">
        <f t="shared" si="17"/>
        <v>0</v>
      </c>
      <c r="F138" s="37">
        <f t="shared" si="13"/>
        <v>0</v>
      </c>
      <c r="G138" s="37">
        <f t="shared" si="14"/>
        <v>0</v>
      </c>
      <c r="H138" s="37">
        <f t="shared" si="9"/>
        <v>0</v>
      </c>
      <c r="I138" s="38">
        <f t="shared" si="10"/>
        <v>0</v>
      </c>
      <c r="J138" s="36"/>
      <c r="K138" s="67">
        <f t="shared" si="15"/>
        <v>0.05</v>
      </c>
    </row>
    <row r="139" spans="1:11" s="37" customFormat="1" ht="15.95" customHeight="1" x14ac:dyDescent="0.2">
      <c r="A139" s="68">
        <f t="shared" si="16"/>
        <v>47817</v>
      </c>
      <c r="B139" s="65" t="str">
        <f t="shared" si="11"/>
        <v>A139</v>
      </c>
      <c r="C139" s="66">
        <v>127</v>
      </c>
      <c r="D139" s="37">
        <f t="shared" si="12"/>
        <v>0</v>
      </c>
      <c r="E139" s="37">
        <f t="shared" si="17"/>
        <v>0</v>
      </c>
      <c r="F139" s="37">
        <f t="shared" si="13"/>
        <v>0</v>
      </c>
      <c r="G139" s="37">
        <f t="shared" si="14"/>
        <v>0</v>
      </c>
      <c r="H139" s="37">
        <f t="shared" si="9"/>
        <v>0</v>
      </c>
      <c r="I139" s="38">
        <f t="shared" si="10"/>
        <v>0</v>
      </c>
      <c r="J139" s="36"/>
      <c r="K139" s="67">
        <f t="shared" si="15"/>
        <v>0.05</v>
      </c>
    </row>
    <row r="140" spans="1:11" s="37" customFormat="1" ht="15.95" customHeight="1" x14ac:dyDescent="0.2">
      <c r="A140" s="68">
        <f t="shared" si="16"/>
        <v>47848</v>
      </c>
      <c r="B140" s="65" t="str">
        <f t="shared" si="11"/>
        <v>A140</v>
      </c>
      <c r="C140" s="66">
        <v>128</v>
      </c>
      <c r="D140" s="37">
        <f t="shared" si="12"/>
        <v>0</v>
      </c>
      <c r="E140" s="37">
        <f t="shared" si="17"/>
        <v>0</v>
      </c>
      <c r="F140" s="37">
        <f t="shared" si="13"/>
        <v>0</v>
      </c>
      <c r="G140" s="37">
        <f t="shared" si="14"/>
        <v>0</v>
      </c>
      <c r="H140" s="37">
        <f t="shared" si="9"/>
        <v>0</v>
      </c>
      <c r="I140" s="38">
        <f t="shared" si="10"/>
        <v>0</v>
      </c>
      <c r="J140" s="36"/>
      <c r="K140" s="67">
        <f t="shared" si="15"/>
        <v>0.05</v>
      </c>
    </row>
    <row r="141" spans="1:11" s="37" customFormat="1" ht="15.95" customHeight="1" x14ac:dyDescent="0.2">
      <c r="A141" s="68">
        <f t="shared" si="16"/>
        <v>47879</v>
      </c>
      <c r="B141" s="65" t="str">
        <f t="shared" si="11"/>
        <v>A141</v>
      </c>
      <c r="C141" s="66">
        <v>129</v>
      </c>
      <c r="D141" s="37">
        <f t="shared" si="12"/>
        <v>0</v>
      </c>
      <c r="E141" s="37">
        <f t="shared" si="17"/>
        <v>0</v>
      </c>
      <c r="F141" s="37">
        <f t="shared" si="13"/>
        <v>0</v>
      </c>
      <c r="G141" s="37">
        <f t="shared" si="14"/>
        <v>0</v>
      </c>
      <c r="H141" s="37">
        <f t="shared" ref="H141:H204" si="18">D141-G141</f>
        <v>0</v>
      </c>
      <c r="I141" s="38">
        <f t="shared" ref="I141:I204" si="19">H141/$D$4</f>
        <v>0</v>
      </c>
      <c r="J141" s="36"/>
      <c r="K141" s="67">
        <f t="shared" si="15"/>
        <v>0.05</v>
      </c>
    </row>
    <row r="142" spans="1:11" s="37" customFormat="1" ht="15.95" customHeight="1" x14ac:dyDescent="0.2">
      <c r="A142" s="68">
        <f t="shared" si="16"/>
        <v>47907</v>
      </c>
      <c r="B142" s="65" t="str">
        <f t="shared" ref="B142:B205" si="20">"A"&amp;ROW(A142)</f>
        <v>A142</v>
      </c>
      <c r="C142" s="66">
        <v>130</v>
      </c>
      <c r="D142" s="37">
        <f t="shared" ref="D142:D205" si="21">IF(ROUND(H141,0)&gt;0,H141,0)</f>
        <v>0</v>
      </c>
      <c r="E142" s="37">
        <f t="shared" si="17"/>
        <v>0</v>
      </c>
      <c r="F142" s="37">
        <f t="shared" ref="F142:F205" si="22">IF($D$6+1-C142&lt;=0,0,IF($D$9="Beginning",(D142-E142)*K142/12,D142*K142/12))</f>
        <v>0</v>
      </c>
      <c r="G142" s="37">
        <f t="shared" ref="G142:G205" si="23">IF(ROUND($D$6+1-C142,2)&lt;=0,0,E142-F142)</f>
        <v>0</v>
      </c>
      <c r="H142" s="37">
        <f t="shared" si="18"/>
        <v>0</v>
      </c>
      <c r="I142" s="38">
        <f t="shared" si="19"/>
        <v>0</v>
      </c>
      <c r="J142" s="36"/>
      <c r="K142" s="67">
        <f t="shared" ref="K142:K205" si="24">$D$5</f>
        <v>0.05</v>
      </c>
    </row>
    <row r="143" spans="1:11" s="37" customFormat="1" ht="15.95" customHeight="1" x14ac:dyDescent="0.2">
      <c r="A143" s="68">
        <f t="shared" ref="A143:A206" si="25">DATE(YEAR(A142),MONTH(A142)+2,1-1)</f>
        <v>47938</v>
      </c>
      <c r="B143" s="65" t="str">
        <f t="shared" si="20"/>
        <v>A143</v>
      </c>
      <c r="C143" s="66">
        <v>131</v>
      </c>
      <c r="D143" s="37">
        <f t="shared" si="21"/>
        <v>0</v>
      </c>
      <c r="E143" s="37">
        <f t="shared" ref="E143:E206" si="26">IF($D$6+1-C143&lt;=0,0,IF($D$9="Beginning",PMT(K142/12,$D$6+1-C143,-(D142-E142),-PV(K142/12,1,0,$D$10),0),PMT(K143/12,$D$6+1-C143,-D143,$D$10,0)))</f>
        <v>0</v>
      </c>
      <c r="F143" s="37">
        <f t="shared" si="22"/>
        <v>0</v>
      </c>
      <c r="G143" s="37">
        <f t="shared" si="23"/>
        <v>0</v>
      </c>
      <c r="H143" s="37">
        <f t="shared" si="18"/>
        <v>0</v>
      </c>
      <c r="I143" s="38">
        <f t="shared" si="19"/>
        <v>0</v>
      </c>
      <c r="J143" s="36"/>
      <c r="K143" s="67">
        <f t="shared" si="24"/>
        <v>0.05</v>
      </c>
    </row>
    <row r="144" spans="1:11" s="37" customFormat="1" ht="15.95" customHeight="1" x14ac:dyDescent="0.2">
      <c r="A144" s="68">
        <f t="shared" si="25"/>
        <v>47968</v>
      </c>
      <c r="B144" s="65" t="str">
        <f t="shared" si="20"/>
        <v>A144</v>
      </c>
      <c r="C144" s="66">
        <v>132</v>
      </c>
      <c r="D144" s="37">
        <f t="shared" si="21"/>
        <v>0</v>
      </c>
      <c r="E144" s="37">
        <f t="shared" si="26"/>
        <v>0</v>
      </c>
      <c r="F144" s="37">
        <f t="shared" si="22"/>
        <v>0</v>
      </c>
      <c r="G144" s="37">
        <f t="shared" si="23"/>
        <v>0</v>
      </c>
      <c r="H144" s="37">
        <f t="shared" si="18"/>
        <v>0</v>
      </c>
      <c r="I144" s="38">
        <f t="shared" si="19"/>
        <v>0</v>
      </c>
      <c r="J144" s="36"/>
      <c r="K144" s="67">
        <f t="shared" si="24"/>
        <v>0.05</v>
      </c>
    </row>
    <row r="145" spans="1:11" s="37" customFormat="1" ht="15.95" customHeight="1" x14ac:dyDescent="0.2">
      <c r="A145" s="68">
        <f t="shared" si="25"/>
        <v>47999</v>
      </c>
      <c r="B145" s="65" t="str">
        <f t="shared" si="20"/>
        <v>A145</v>
      </c>
      <c r="C145" s="66">
        <v>133</v>
      </c>
      <c r="D145" s="37">
        <f t="shared" si="21"/>
        <v>0</v>
      </c>
      <c r="E145" s="37">
        <f t="shared" si="26"/>
        <v>0</v>
      </c>
      <c r="F145" s="37">
        <f t="shared" si="22"/>
        <v>0</v>
      </c>
      <c r="G145" s="37">
        <f t="shared" si="23"/>
        <v>0</v>
      </c>
      <c r="H145" s="37">
        <f t="shared" si="18"/>
        <v>0</v>
      </c>
      <c r="I145" s="38">
        <f t="shared" si="19"/>
        <v>0</v>
      </c>
      <c r="J145" s="36"/>
      <c r="K145" s="67">
        <f t="shared" si="24"/>
        <v>0.05</v>
      </c>
    </row>
    <row r="146" spans="1:11" s="37" customFormat="1" ht="15.95" customHeight="1" x14ac:dyDescent="0.2">
      <c r="A146" s="68">
        <f t="shared" si="25"/>
        <v>48029</v>
      </c>
      <c r="B146" s="65" t="str">
        <f t="shared" si="20"/>
        <v>A146</v>
      </c>
      <c r="C146" s="66">
        <v>134</v>
      </c>
      <c r="D146" s="37">
        <f t="shared" si="21"/>
        <v>0</v>
      </c>
      <c r="E146" s="37">
        <f t="shared" si="26"/>
        <v>0</v>
      </c>
      <c r="F146" s="37">
        <f t="shared" si="22"/>
        <v>0</v>
      </c>
      <c r="G146" s="37">
        <f t="shared" si="23"/>
        <v>0</v>
      </c>
      <c r="H146" s="37">
        <f t="shared" si="18"/>
        <v>0</v>
      </c>
      <c r="I146" s="38">
        <f t="shared" si="19"/>
        <v>0</v>
      </c>
      <c r="J146" s="36"/>
      <c r="K146" s="67">
        <f t="shared" si="24"/>
        <v>0.05</v>
      </c>
    </row>
    <row r="147" spans="1:11" s="37" customFormat="1" ht="15.95" customHeight="1" x14ac:dyDescent="0.2">
      <c r="A147" s="68">
        <f t="shared" si="25"/>
        <v>48060</v>
      </c>
      <c r="B147" s="65" t="str">
        <f t="shared" si="20"/>
        <v>A147</v>
      </c>
      <c r="C147" s="66">
        <v>135</v>
      </c>
      <c r="D147" s="37">
        <f t="shared" si="21"/>
        <v>0</v>
      </c>
      <c r="E147" s="37">
        <f t="shared" si="26"/>
        <v>0</v>
      </c>
      <c r="F147" s="37">
        <f t="shared" si="22"/>
        <v>0</v>
      </c>
      <c r="G147" s="37">
        <f t="shared" si="23"/>
        <v>0</v>
      </c>
      <c r="H147" s="37">
        <f t="shared" si="18"/>
        <v>0</v>
      </c>
      <c r="I147" s="38">
        <f t="shared" si="19"/>
        <v>0</v>
      </c>
      <c r="J147" s="36"/>
      <c r="K147" s="67">
        <f t="shared" si="24"/>
        <v>0.05</v>
      </c>
    </row>
    <row r="148" spans="1:11" s="37" customFormat="1" ht="15.95" customHeight="1" x14ac:dyDescent="0.2">
      <c r="A148" s="68">
        <f t="shared" si="25"/>
        <v>48091</v>
      </c>
      <c r="B148" s="65" t="str">
        <f t="shared" si="20"/>
        <v>A148</v>
      </c>
      <c r="C148" s="66">
        <v>136</v>
      </c>
      <c r="D148" s="37">
        <f t="shared" si="21"/>
        <v>0</v>
      </c>
      <c r="E148" s="37">
        <f t="shared" si="26"/>
        <v>0</v>
      </c>
      <c r="F148" s="37">
        <f t="shared" si="22"/>
        <v>0</v>
      </c>
      <c r="G148" s="37">
        <f t="shared" si="23"/>
        <v>0</v>
      </c>
      <c r="H148" s="37">
        <f t="shared" si="18"/>
        <v>0</v>
      </c>
      <c r="I148" s="38">
        <f t="shared" si="19"/>
        <v>0</v>
      </c>
      <c r="J148" s="36"/>
      <c r="K148" s="67">
        <f t="shared" si="24"/>
        <v>0.05</v>
      </c>
    </row>
    <row r="149" spans="1:11" s="37" customFormat="1" ht="15.95" customHeight="1" x14ac:dyDescent="0.2">
      <c r="A149" s="68">
        <f t="shared" si="25"/>
        <v>48121</v>
      </c>
      <c r="B149" s="65" t="str">
        <f t="shared" si="20"/>
        <v>A149</v>
      </c>
      <c r="C149" s="66">
        <v>137</v>
      </c>
      <c r="D149" s="37">
        <f t="shared" si="21"/>
        <v>0</v>
      </c>
      <c r="E149" s="37">
        <f t="shared" si="26"/>
        <v>0</v>
      </c>
      <c r="F149" s="37">
        <f t="shared" si="22"/>
        <v>0</v>
      </c>
      <c r="G149" s="37">
        <f t="shared" si="23"/>
        <v>0</v>
      </c>
      <c r="H149" s="37">
        <f t="shared" si="18"/>
        <v>0</v>
      </c>
      <c r="I149" s="38">
        <f t="shared" si="19"/>
        <v>0</v>
      </c>
      <c r="J149" s="36"/>
      <c r="K149" s="67">
        <f t="shared" si="24"/>
        <v>0.05</v>
      </c>
    </row>
    <row r="150" spans="1:11" s="37" customFormat="1" ht="15.95" customHeight="1" x14ac:dyDescent="0.2">
      <c r="A150" s="68">
        <f t="shared" si="25"/>
        <v>48152</v>
      </c>
      <c r="B150" s="65" t="str">
        <f t="shared" si="20"/>
        <v>A150</v>
      </c>
      <c r="C150" s="66">
        <v>138</v>
      </c>
      <c r="D150" s="37">
        <f t="shared" si="21"/>
        <v>0</v>
      </c>
      <c r="E150" s="37">
        <f t="shared" si="26"/>
        <v>0</v>
      </c>
      <c r="F150" s="37">
        <f t="shared" si="22"/>
        <v>0</v>
      </c>
      <c r="G150" s="37">
        <f t="shared" si="23"/>
        <v>0</v>
      </c>
      <c r="H150" s="37">
        <f t="shared" si="18"/>
        <v>0</v>
      </c>
      <c r="I150" s="38">
        <f t="shared" si="19"/>
        <v>0</v>
      </c>
      <c r="J150" s="36"/>
      <c r="K150" s="67">
        <f t="shared" si="24"/>
        <v>0.05</v>
      </c>
    </row>
    <row r="151" spans="1:11" s="37" customFormat="1" ht="15.95" customHeight="1" x14ac:dyDescent="0.2">
      <c r="A151" s="68">
        <f t="shared" si="25"/>
        <v>48182</v>
      </c>
      <c r="B151" s="65" t="str">
        <f t="shared" si="20"/>
        <v>A151</v>
      </c>
      <c r="C151" s="66">
        <v>139</v>
      </c>
      <c r="D151" s="37">
        <f t="shared" si="21"/>
        <v>0</v>
      </c>
      <c r="E151" s="37">
        <f t="shared" si="26"/>
        <v>0</v>
      </c>
      <c r="F151" s="37">
        <f t="shared" si="22"/>
        <v>0</v>
      </c>
      <c r="G151" s="37">
        <f t="shared" si="23"/>
        <v>0</v>
      </c>
      <c r="H151" s="37">
        <f t="shared" si="18"/>
        <v>0</v>
      </c>
      <c r="I151" s="38">
        <f t="shared" si="19"/>
        <v>0</v>
      </c>
      <c r="J151" s="36"/>
      <c r="K151" s="67">
        <f t="shared" si="24"/>
        <v>0.05</v>
      </c>
    </row>
    <row r="152" spans="1:11" s="37" customFormat="1" ht="15.95" customHeight="1" x14ac:dyDescent="0.2">
      <c r="A152" s="68">
        <f t="shared" si="25"/>
        <v>48213</v>
      </c>
      <c r="B152" s="65" t="str">
        <f t="shared" si="20"/>
        <v>A152</v>
      </c>
      <c r="C152" s="66">
        <v>140</v>
      </c>
      <c r="D152" s="37">
        <f t="shared" si="21"/>
        <v>0</v>
      </c>
      <c r="E152" s="37">
        <f t="shared" si="26"/>
        <v>0</v>
      </c>
      <c r="F152" s="37">
        <f t="shared" si="22"/>
        <v>0</v>
      </c>
      <c r="G152" s="37">
        <f t="shared" si="23"/>
        <v>0</v>
      </c>
      <c r="H152" s="37">
        <f t="shared" si="18"/>
        <v>0</v>
      </c>
      <c r="I152" s="38">
        <f t="shared" si="19"/>
        <v>0</v>
      </c>
      <c r="J152" s="36"/>
      <c r="K152" s="67">
        <f t="shared" si="24"/>
        <v>0.05</v>
      </c>
    </row>
    <row r="153" spans="1:11" s="37" customFormat="1" ht="15.95" customHeight="1" x14ac:dyDescent="0.2">
      <c r="A153" s="68">
        <f t="shared" si="25"/>
        <v>48244</v>
      </c>
      <c r="B153" s="65" t="str">
        <f t="shared" si="20"/>
        <v>A153</v>
      </c>
      <c r="C153" s="66">
        <v>141</v>
      </c>
      <c r="D153" s="37">
        <f t="shared" si="21"/>
        <v>0</v>
      </c>
      <c r="E153" s="37">
        <f t="shared" si="26"/>
        <v>0</v>
      </c>
      <c r="F153" s="37">
        <f t="shared" si="22"/>
        <v>0</v>
      </c>
      <c r="G153" s="37">
        <f t="shared" si="23"/>
        <v>0</v>
      </c>
      <c r="H153" s="37">
        <f t="shared" si="18"/>
        <v>0</v>
      </c>
      <c r="I153" s="38">
        <f t="shared" si="19"/>
        <v>0</v>
      </c>
      <c r="J153" s="36"/>
      <c r="K153" s="67">
        <f t="shared" si="24"/>
        <v>0.05</v>
      </c>
    </row>
    <row r="154" spans="1:11" s="37" customFormat="1" ht="15.95" customHeight="1" x14ac:dyDescent="0.2">
      <c r="A154" s="68">
        <f t="shared" si="25"/>
        <v>48273</v>
      </c>
      <c r="B154" s="65" t="str">
        <f t="shared" si="20"/>
        <v>A154</v>
      </c>
      <c r="C154" s="66">
        <v>142</v>
      </c>
      <c r="D154" s="37">
        <f t="shared" si="21"/>
        <v>0</v>
      </c>
      <c r="E154" s="37">
        <f t="shared" si="26"/>
        <v>0</v>
      </c>
      <c r="F154" s="37">
        <f t="shared" si="22"/>
        <v>0</v>
      </c>
      <c r="G154" s="37">
        <f t="shared" si="23"/>
        <v>0</v>
      </c>
      <c r="H154" s="37">
        <f t="shared" si="18"/>
        <v>0</v>
      </c>
      <c r="I154" s="38">
        <f t="shared" si="19"/>
        <v>0</v>
      </c>
      <c r="J154" s="36"/>
      <c r="K154" s="67">
        <f t="shared" si="24"/>
        <v>0.05</v>
      </c>
    </row>
    <row r="155" spans="1:11" s="37" customFormat="1" ht="15.95" customHeight="1" x14ac:dyDescent="0.2">
      <c r="A155" s="68">
        <f t="shared" si="25"/>
        <v>48304</v>
      </c>
      <c r="B155" s="65" t="str">
        <f t="shared" si="20"/>
        <v>A155</v>
      </c>
      <c r="C155" s="66">
        <v>143</v>
      </c>
      <c r="D155" s="37">
        <f t="shared" si="21"/>
        <v>0</v>
      </c>
      <c r="E155" s="37">
        <f t="shared" si="26"/>
        <v>0</v>
      </c>
      <c r="F155" s="37">
        <f t="shared" si="22"/>
        <v>0</v>
      </c>
      <c r="G155" s="37">
        <f t="shared" si="23"/>
        <v>0</v>
      </c>
      <c r="H155" s="37">
        <f t="shared" si="18"/>
        <v>0</v>
      </c>
      <c r="I155" s="38">
        <f t="shared" si="19"/>
        <v>0</v>
      </c>
      <c r="J155" s="36"/>
      <c r="K155" s="67">
        <f t="shared" si="24"/>
        <v>0.05</v>
      </c>
    </row>
    <row r="156" spans="1:11" s="37" customFormat="1" ht="15.95" customHeight="1" x14ac:dyDescent="0.2">
      <c r="A156" s="68">
        <f t="shared" si="25"/>
        <v>48334</v>
      </c>
      <c r="B156" s="65" t="str">
        <f t="shared" si="20"/>
        <v>A156</v>
      </c>
      <c r="C156" s="66">
        <v>144</v>
      </c>
      <c r="D156" s="37">
        <f t="shared" si="21"/>
        <v>0</v>
      </c>
      <c r="E156" s="37">
        <f t="shared" si="26"/>
        <v>0</v>
      </c>
      <c r="F156" s="37">
        <f t="shared" si="22"/>
        <v>0</v>
      </c>
      <c r="G156" s="37">
        <f t="shared" si="23"/>
        <v>0</v>
      </c>
      <c r="H156" s="37">
        <f t="shared" si="18"/>
        <v>0</v>
      </c>
      <c r="I156" s="38">
        <f t="shared" si="19"/>
        <v>0</v>
      </c>
      <c r="J156" s="36"/>
      <c r="K156" s="67">
        <f t="shared" si="24"/>
        <v>0.05</v>
      </c>
    </row>
    <row r="157" spans="1:11" s="37" customFormat="1" ht="15.95" customHeight="1" x14ac:dyDescent="0.2">
      <c r="A157" s="68">
        <f t="shared" si="25"/>
        <v>48365</v>
      </c>
      <c r="B157" s="65" t="str">
        <f t="shared" si="20"/>
        <v>A157</v>
      </c>
      <c r="C157" s="66">
        <v>145</v>
      </c>
      <c r="D157" s="37">
        <f t="shared" si="21"/>
        <v>0</v>
      </c>
      <c r="E157" s="37">
        <f t="shared" si="26"/>
        <v>0</v>
      </c>
      <c r="F157" s="37">
        <f t="shared" si="22"/>
        <v>0</v>
      </c>
      <c r="G157" s="37">
        <f t="shared" si="23"/>
        <v>0</v>
      </c>
      <c r="H157" s="37">
        <f t="shared" si="18"/>
        <v>0</v>
      </c>
      <c r="I157" s="38">
        <f t="shared" si="19"/>
        <v>0</v>
      </c>
      <c r="J157" s="36"/>
      <c r="K157" s="67">
        <f t="shared" si="24"/>
        <v>0.05</v>
      </c>
    </row>
    <row r="158" spans="1:11" s="37" customFormat="1" ht="15.95" customHeight="1" x14ac:dyDescent="0.2">
      <c r="A158" s="68">
        <f t="shared" si="25"/>
        <v>48395</v>
      </c>
      <c r="B158" s="65" t="str">
        <f t="shared" si="20"/>
        <v>A158</v>
      </c>
      <c r="C158" s="66">
        <v>146</v>
      </c>
      <c r="D158" s="37">
        <f t="shared" si="21"/>
        <v>0</v>
      </c>
      <c r="E158" s="37">
        <f t="shared" si="26"/>
        <v>0</v>
      </c>
      <c r="F158" s="37">
        <f t="shared" si="22"/>
        <v>0</v>
      </c>
      <c r="G158" s="37">
        <f t="shared" si="23"/>
        <v>0</v>
      </c>
      <c r="H158" s="37">
        <f t="shared" si="18"/>
        <v>0</v>
      </c>
      <c r="I158" s="38">
        <f t="shared" si="19"/>
        <v>0</v>
      </c>
      <c r="J158" s="36"/>
      <c r="K158" s="67">
        <f t="shared" si="24"/>
        <v>0.05</v>
      </c>
    </row>
    <row r="159" spans="1:11" s="37" customFormat="1" ht="15.95" customHeight="1" x14ac:dyDescent="0.2">
      <c r="A159" s="68">
        <f t="shared" si="25"/>
        <v>48426</v>
      </c>
      <c r="B159" s="65" t="str">
        <f t="shared" si="20"/>
        <v>A159</v>
      </c>
      <c r="C159" s="66">
        <v>147</v>
      </c>
      <c r="D159" s="37">
        <f t="shared" si="21"/>
        <v>0</v>
      </c>
      <c r="E159" s="37">
        <f t="shared" si="26"/>
        <v>0</v>
      </c>
      <c r="F159" s="37">
        <f t="shared" si="22"/>
        <v>0</v>
      </c>
      <c r="G159" s="37">
        <f t="shared" si="23"/>
        <v>0</v>
      </c>
      <c r="H159" s="37">
        <f t="shared" si="18"/>
        <v>0</v>
      </c>
      <c r="I159" s="38">
        <f t="shared" si="19"/>
        <v>0</v>
      </c>
      <c r="J159" s="36"/>
      <c r="K159" s="67">
        <f t="shared" si="24"/>
        <v>0.05</v>
      </c>
    </row>
    <row r="160" spans="1:11" s="37" customFormat="1" ht="15.95" customHeight="1" x14ac:dyDescent="0.2">
      <c r="A160" s="68">
        <f t="shared" si="25"/>
        <v>48457</v>
      </c>
      <c r="B160" s="65" t="str">
        <f t="shared" si="20"/>
        <v>A160</v>
      </c>
      <c r="C160" s="66">
        <v>148</v>
      </c>
      <c r="D160" s="37">
        <f t="shared" si="21"/>
        <v>0</v>
      </c>
      <c r="E160" s="37">
        <f t="shared" si="26"/>
        <v>0</v>
      </c>
      <c r="F160" s="37">
        <f t="shared" si="22"/>
        <v>0</v>
      </c>
      <c r="G160" s="37">
        <f t="shared" si="23"/>
        <v>0</v>
      </c>
      <c r="H160" s="37">
        <f t="shared" si="18"/>
        <v>0</v>
      </c>
      <c r="I160" s="38">
        <f t="shared" si="19"/>
        <v>0</v>
      </c>
      <c r="J160" s="36"/>
      <c r="K160" s="67">
        <f t="shared" si="24"/>
        <v>0.05</v>
      </c>
    </row>
    <row r="161" spans="1:11" s="37" customFormat="1" ht="15.95" customHeight="1" x14ac:dyDescent="0.2">
      <c r="A161" s="68">
        <f t="shared" si="25"/>
        <v>48487</v>
      </c>
      <c r="B161" s="65" t="str">
        <f t="shared" si="20"/>
        <v>A161</v>
      </c>
      <c r="C161" s="66">
        <v>149</v>
      </c>
      <c r="D161" s="37">
        <f t="shared" si="21"/>
        <v>0</v>
      </c>
      <c r="E161" s="37">
        <f t="shared" si="26"/>
        <v>0</v>
      </c>
      <c r="F161" s="37">
        <f t="shared" si="22"/>
        <v>0</v>
      </c>
      <c r="G161" s="37">
        <f t="shared" si="23"/>
        <v>0</v>
      </c>
      <c r="H161" s="37">
        <f t="shared" si="18"/>
        <v>0</v>
      </c>
      <c r="I161" s="38">
        <f t="shared" si="19"/>
        <v>0</v>
      </c>
      <c r="J161" s="36"/>
      <c r="K161" s="67">
        <f t="shared" si="24"/>
        <v>0.05</v>
      </c>
    </row>
    <row r="162" spans="1:11" s="37" customFormat="1" ht="15.95" customHeight="1" x14ac:dyDescent="0.2">
      <c r="A162" s="68">
        <f t="shared" si="25"/>
        <v>48518</v>
      </c>
      <c r="B162" s="65" t="str">
        <f t="shared" si="20"/>
        <v>A162</v>
      </c>
      <c r="C162" s="66">
        <v>150</v>
      </c>
      <c r="D162" s="37">
        <f t="shared" si="21"/>
        <v>0</v>
      </c>
      <c r="E162" s="37">
        <f t="shared" si="26"/>
        <v>0</v>
      </c>
      <c r="F162" s="37">
        <f t="shared" si="22"/>
        <v>0</v>
      </c>
      <c r="G162" s="37">
        <f t="shared" si="23"/>
        <v>0</v>
      </c>
      <c r="H162" s="37">
        <f t="shared" si="18"/>
        <v>0</v>
      </c>
      <c r="I162" s="38">
        <f t="shared" si="19"/>
        <v>0</v>
      </c>
      <c r="J162" s="36"/>
      <c r="K162" s="67">
        <f t="shared" si="24"/>
        <v>0.05</v>
      </c>
    </row>
    <row r="163" spans="1:11" s="37" customFormat="1" ht="15.95" customHeight="1" x14ac:dyDescent="0.2">
      <c r="A163" s="68">
        <f t="shared" si="25"/>
        <v>48548</v>
      </c>
      <c r="B163" s="65" t="str">
        <f t="shared" si="20"/>
        <v>A163</v>
      </c>
      <c r="C163" s="66">
        <v>151</v>
      </c>
      <c r="D163" s="37">
        <f t="shared" si="21"/>
        <v>0</v>
      </c>
      <c r="E163" s="37">
        <f t="shared" si="26"/>
        <v>0</v>
      </c>
      <c r="F163" s="37">
        <f t="shared" si="22"/>
        <v>0</v>
      </c>
      <c r="G163" s="37">
        <f t="shared" si="23"/>
        <v>0</v>
      </c>
      <c r="H163" s="37">
        <f t="shared" si="18"/>
        <v>0</v>
      </c>
      <c r="I163" s="38">
        <f t="shared" si="19"/>
        <v>0</v>
      </c>
      <c r="J163" s="36"/>
      <c r="K163" s="67">
        <f t="shared" si="24"/>
        <v>0.05</v>
      </c>
    </row>
    <row r="164" spans="1:11" s="37" customFormat="1" ht="15.95" customHeight="1" x14ac:dyDescent="0.2">
      <c r="A164" s="68">
        <f t="shared" si="25"/>
        <v>48579</v>
      </c>
      <c r="B164" s="65" t="str">
        <f t="shared" si="20"/>
        <v>A164</v>
      </c>
      <c r="C164" s="66">
        <v>152</v>
      </c>
      <c r="D164" s="37">
        <f t="shared" si="21"/>
        <v>0</v>
      </c>
      <c r="E164" s="37">
        <f t="shared" si="26"/>
        <v>0</v>
      </c>
      <c r="F164" s="37">
        <f t="shared" si="22"/>
        <v>0</v>
      </c>
      <c r="G164" s="37">
        <f t="shared" si="23"/>
        <v>0</v>
      </c>
      <c r="H164" s="37">
        <f t="shared" si="18"/>
        <v>0</v>
      </c>
      <c r="I164" s="38">
        <f t="shared" si="19"/>
        <v>0</v>
      </c>
      <c r="J164" s="36"/>
      <c r="K164" s="67">
        <f t="shared" si="24"/>
        <v>0.05</v>
      </c>
    </row>
    <row r="165" spans="1:11" s="37" customFormat="1" ht="15.95" customHeight="1" x14ac:dyDescent="0.2">
      <c r="A165" s="68">
        <f t="shared" si="25"/>
        <v>48610</v>
      </c>
      <c r="B165" s="65" t="str">
        <f t="shared" si="20"/>
        <v>A165</v>
      </c>
      <c r="C165" s="66">
        <v>153</v>
      </c>
      <c r="D165" s="37">
        <f t="shared" si="21"/>
        <v>0</v>
      </c>
      <c r="E165" s="37">
        <f t="shared" si="26"/>
        <v>0</v>
      </c>
      <c r="F165" s="37">
        <f t="shared" si="22"/>
        <v>0</v>
      </c>
      <c r="G165" s="37">
        <f t="shared" si="23"/>
        <v>0</v>
      </c>
      <c r="H165" s="37">
        <f t="shared" si="18"/>
        <v>0</v>
      </c>
      <c r="I165" s="38">
        <f t="shared" si="19"/>
        <v>0</v>
      </c>
      <c r="J165" s="36"/>
      <c r="K165" s="67">
        <f t="shared" si="24"/>
        <v>0.05</v>
      </c>
    </row>
    <row r="166" spans="1:11" s="37" customFormat="1" ht="15.95" customHeight="1" x14ac:dyDescent="0.2">
      <c r="A166" s="68">
        <f t="shared" si="25"/>
        <v>48638</v>
      </c>
      <c r="B166" s="65" t="str">
        <f t="shared" si="20"/>
        <v>A166</v>
      </c>
      <c r="C166" s="66">
        <v>154</v>
      </c>
      <c r="D166" s="37">
        <f t="shared" si="21"/>
        <v>0</v>
      </c>
      <c r="E166" s="37">
        <f t="shared" si="26"/>
        <v>0</v>
      </c>
      <c r="F166" s="37">
        <f t="shared" si="22"/>
        <v>0</v>
      </c>
      <c r="G166" s="37">
        <f t="shared" si="23"/>
        <v>0</v>
      </c>
      <c r="H166" s="37">
        <f t="shared" si="18"/>
        <v>0</v>
      </c>
      <c r="I166" s="38">
        <f t="shared" si="19"/>
        <v>0</v>
      </c>
      <c r="J166" s="36"/>
      <c r="K166" s="67">
        <f t="shared" si="24"/>
        <v>0.05</v>
      </c>
    </row>
    <row r="167" spans="1:11" s="37" customFormat="1" ht="15.95" customHeight="1" x14ac:dyDescent="0.2">
      <c r="A167" s="68">
        <f t="shared" si="25"/>
        <v>48669</v>
      </c>
      <c r="B167" s="65" t="str">
        <f t="shared" si="20"/>
        <v>A167</v>
      </c>
      <c r="C167" s="66">
        <v>155</v>
      </c>
      <c r="D167" s="37">
        <f t="shared" si="21"/>
        <v>0</v>
      </c>
      <c r="E167" s="37">
        <f t="shared" si="26"/>
        <v>0</v>
      </c>
      <c r="F167" s="37">
        <f t="shared" si="22"/>
        <v>0</v>
      </c>
      <c r="G167" s="37">
        <f t="shared" si="23"/>
        <v>0</v>
      </c>
      <c r="H167" s="37">
        <f t="shared" si="18"/>
        <v>0</v>
      </c>
      <c r="I167" s="38">
        <f t="shared" si="19"/>
        <v>0</v>
      </c>
      <c r="J167" s="36"/>
      <c r="K167" s="67">
        <f t="shared" si="24"/>
        <v>0.05</v>
      </c>
    </row>
    <row r="168" spans="1:11" s="37" customFormat="1" ht="15.95" customHeight="1" x14ac:dyDescent="0.2">
      <c r="A168" s="68">
        <f t="shared" si="25"/>
        <v>48699</v>
      </c>
      <c r="B168" s="65" t="str">
        <f t="shared" si="20"/>
        <v>A168</v>
      </c>
      <c r="C168" s="66">
        <v>156</v>
      </c>
      <c r="D168" s="37">
        <f t="shared" si="21"/>
        <v>0</v>
      </c>
      <c r="E168" s="37">
        <f t="shared" si="26"/>
        <v>0</v>
      </c>
      <c r="F168" s="37">
        <f t="shared" si="22"/>
        <v>0</v>
      </c>
      <c r="G168" s="37">
        <f t="shared" si="23"/>
        <v>0</v>
      </c>
      <c r="H168" s="37">
        <f t="shared" si="18"/>
        <v>0</v>
      </c>
      <c r="I168" s="38">
        <f t="shared" si="19"/>
        <v>0</v>
      </c>
      <c r="J168" s="36"/>
      <c r="K168" s="67">
        <f t="shared" si="24"/>
        <v>0.05</v>
      </c>
    </row>
    <row r="169" spans="1:11" s="37" customFormat="1" ht="15.95" customHeight="1" x14ac:dyDescent="0.2">
      <c r="A169" s="68">
        <f t="shared" si="25"/>
        <v>48730</v>
      </c>
      <c r="B169" s="65" t="str">
        <f t="shared" si="20"/>
        <v>A169</v>
      </c>
      <c r="C169" s="66">
        <v>157</v>
      </c>
      <c r="D169" s="37">
        <f t="shared" si="21"/>
        <v>0</v>
      </c>
      <c r="E169" s="37">
        <f t="shared" si="26"/>
        <v>0</v>
      </c>
      <c r="F169" s="37">
        <f t="shared" si="22"/>
        <v>0</v>
      </c>
      <c r="G169" s="37">
        <f t="shared" si="23"/>
        <v>0</v>
      </c>
      <c r="H169" s="37">
        <f t="shared" si="18"/>
        <v>0</v>
      </c>
      <c r="I169" s="38">
        <f t="shared" si="19"/>
        <v>0</v>
      </c>
      <c r="J169" s="36"/>
      <c r="K169" s="67">
        <f t="shared" si="24"/>
        <v>0.05</v>
      </c>
    </row>
    <row r="170" spans="1:11" s="37" customFormat="1" ht="15.95" customHeight="1" x14ac:dyDescent="0.2">
      <c r="A170" s="68">
        <f t="shared" si="25"/>
        <v>48760</v>
      </c>
      <c r="B170" s="65" t="str">
        <f t="shared" si="20"/>
        <v>A170</v>
      </c>
      <c r="C170" s="66">
        <v>158</v>
      </c>
      <c r="D170" s="37">
        <f t="shared" si="21"/>
        <v>0</v>
      </c>
      <c r="E170" s="37">
        <f t="shared" si="26"/>
        <v>0</v>
      </c>
      <c r="F170" s="37">
        <f t="shared" si="22"/>
        <v>0</v>
      </c>
      <c r="G170" s="37">
        <f t="shared" si="23"/>
        <v>0</v>
      </c>
      <c r="H170" s="37">
        <f t="shared" si="18"/>
        <v>0</v>
      </c>
      <c r="I170" s="38">
        <f t="shared" si="19"/>
        <v>0</v>
      </c>
      <c r="J170" s="36"/>
      <c r="K170" s="67">
        <f t="shared" si="24"/>
        <v>0.05</v>
      </c>
    </row>
    <row r="171" spans="1:11" s="37" customFormat="1" ht="15.95" customHeight="1" x14ac:dyDescent="0.2">
      <c r="A171" s="68">
        <f t="shared" si="25"/>
        <v>48791</v>
      </c>
      <c r="B171" s="65" t="str">
        <f t="shared" si="20"/>
        <v>A171</v>
      </c>
      <c r="C171" s="66">
        <v>159</v>
      </c>
      <c r="D171" s="37">
        <f t="shared" si="21"/>
        <v>0</v>
      </c>
      <c r="E171" s="37">
        <f t="shared" si="26"/>
        <v>0</v>
      </c>
      <c r="F171" s="37">
        <f t="shared" si="22"/>
        <v>0</v>
      </c>
      <c r="G171" s="37">
        <f t="shared" si="23"/>
        <v>0</v>
      </c>
      <c r="H171" s="37">
        <f t="shared" si="18"/>
        <v>0</v>
      </c>
      <c r="I171" s="38">
        <f t="shared" si="19"/>
        <v>0</v>
      </c>
      <c r="J171" s="36"/>
      <c r="K171" s="67">
        <f t="shared" si="24"/>
        <v>0.05</v>
      </c>
    </row>
    <row r="172" spans="1:11" s="37" customFormat="1" ht="15.95" customHeight="1" x14ac:dyDescent="0.2">
      <c r="A172" s="68">
        <f t="shared" si="25"/>
        <v>48822</v>
      </c>
      <c r="B172" s="65" t="str">
        <f t="shared" si="20"/>
        <v>A172</v>
      </c>
      <c r="C172" s="66">
        <v>160</v>
      </c>
      <c r="D172" s="37">
        <f t="shared" si="21"/>
        <v>0</v>
      </c>
      <c r="E172" s="37">
        <f t="shared" si="26"/>
        <v>0</v>
      </c>
      <c r="F172" s="37">
        <f t="shared" si="22"/>
        <v>0</v>
      </c>
      <c r="G172" s="37">
        <f t="shared" si="23"/>
        <v>0</v>
      </c>
      <c r="H172" s="37">
        <f t="shared" si="18"/>
        <v>0</v>
      </c>
      <c r="I172" s="38">
        <f t="shared" si="19"/>
        <v>0</v>
      </c>
      <c r="J172" s="36"/>
      <c r="K172" s="67">
        <f t="shared" si="24"/>
        <v>0.05</v>
      </c>
    </row>
    <row r="173" spans="1:11" s="37" customFormat="1" ht="15.95" customHeight="1" x14ac:dyDescent="0.2">
      <c r="A173" s="68">
        <f t="shared" si="25"/>
        <v>48852</v>
      </c>
      <c r="B173" s="65" t="str">
        <f t="shared" si="20"/>
        <v>A173</v>
      </c>
      <c r="C173" s="66">
        <v>161</v>
      </c>
      <c r="D173" s="37">
        <f t="shared" si="21"/>
        <v>0</v>
      </c>
      <c r="E173" s="37">
        <f t="shared" si="26"/>
        <v>0</v>
      </c>
      <c r="F173" s="37">
        <f t="shared" si="22"/>
        <v>0</v>
      </c>
      <c r="G173" s="37">
        <f t="shared" si="23"/>
        <v>0</v>
      </c>
      <c r="H173" s="37">
        <f t="shared" si="18"/>
        <v>0</v>
      </c>
      <c r="I173" s="38">
        <f t="shared" si="19"/>
        <v>0</v>
      </c>
      <c r="J173" s="36"/>
      <c r="K173" s="67">
        <f t="shared" si="24"/>
        <v>0.05</v>
      </c>
    </row>
    <row r="174" spans="1:11" s="37" customFormat="1" ht="15.95" customHeight="1" x14ac:dyDescent="0.2">
      <c r="A174" s="68">
        <f t="shared" si="25"/>
        <v>48883</v>
      </c>
      <c r="B174" s="65" t="str">
        <f t="shared" si="20"/>
        <v>A174</v>
      </c>
      <c r="C174" s="66">
        <v>162</v>
      </c>
      <c r="D174" s="37">
        <f t="shared" si="21"/>
        <v>0</v>
      </c>
      <c r="E174" s="37">
        <f t="shared" si="26"/>
        <v>0</v>
      </c>
      <c r="F174" s="37">
        <f t="shared" si="22"/>
        <v>0</v>
      </c>
      <c r="G174" s="37">
        <f t="shared" si="23"/>
        <v>0</v>
      </c>
      <c r="H174" s="37">
        <f t="shared" si="18"/>
        <v>0</v>
      </c>
      <c r="I174" s="38">
        <f t="shared" si="19"/>
        <v>0</v>
      </c>
      <c r="J174" s="36"/>
      <c r="K174" s="67">
        <f t="shared" si="24"/>
        <v>0.05</v>
      </c>
    </row>
    <row r="175" spans="1:11" s="37" customFormat="1" ht="15.95" customHeight="1" x14ac:dyDescent="0.2">
      <c r="A175" s="68">
        <f t="shared" si="25"/>
        <v>48913</v>
      </c>
      <c r="B175" s="65" t="str">
        <f t="shared" si="20"/>
        <v>A175</v>
      </c>
      <c r="C175" s="66">
        <v>163</v>
      </c>
      <c r="D175" s="37">
        <f t="shared" si="21"/>
        <v>0</v>
      </c>
      <c r="E175" s="37">
        <f t="shared" si="26"/>
        <v>0</v>
      </c>
      <c r="F175" s="37">
        <f t="shared" si="22"/>
        <v>0</v>
      </c>
      <c r="G175" s="37">
        <f t="shared" si="23"/>
        <v>0</v>
      </c>
      <c r="H175" s="37">
        <f t="shared" si="18"/>
        <v>0</v>
      </c>
      <c r="I175" s="38">
        <f t="shared" si="19"/>
        <v>0</v>
      </c>
      <c r="J175" s="36"/>
      <c r="K175" s="67">
        <f t="shared" si="24"/>
        <v>0.05</v>
      </c>
    </row>
    <row r="176" spans="1:11" s="37" customFormat="1" ht="15.95" customHeight="1" x14ac:dyDescent="0.2">
      <c r="A176" s="68">
        <f t="shared" si="25"/>
        <v>48944</v>
      </c>
      <c r="B176" s="65" t="str">
        <f t="shared" si="20"/>
        <v>A176</v>
      </c>
      <c r="C176" s="66">
        <v>164</v>
      </c>
      <c r="D176" s="37">
        <f t="shared" si="21"/>
        <v>0</v>
      </c>
      <c r="E176" s="37">
        <f t="shared" si="26"/>
        <v>0</v>
      </c>
      <c r="F176" s="37">
        <f t="shared" si="22"/>
        <v>0</v>
      </c>
      <c r="G176" s="37">
        <f t="shared" si="23"/>
        <v>0</v>
      </c>
      <c r="H176" s="37">
        <f t="shared" si="18"/>
        <v>0</v>
      </c>
      <c r="I176" s="38">
        <f t="shared" si="19"/>
        <v>0</v>
      </c>
      <c r="J176" s="36"/>
      <c r="K176" s="67">
        <f t="shared" si="24"/>
        <v>0.05</v>
      </c>
    </row>
    <row r="177" spans="1:11" s="37" customFormat="1" ht="15.95" customHeight="1" x14ac:dyDescent="0.2">
      <c r="A177" s="68">
        <f t="shared" si="25"/>
        <v>48975</v>
      </c>
      <c r="B177" s="65" t="str">
        <f t="shared" si="20"/>
        <v>A177</v>
      </c>
      <c r="C177" s="66">
        <v>165</v>
      </c>
      <c r="D177" s="37">
        <f t="shared" si="21"/>
        <v>0</v>
      </c>
      <c r="E177" s="37">
        <f t="shared" si="26"/>
        <v>0</v>
      </c>
      <c r="F177" s="37">
        <f t="shared" si="22"/>
        <v>0</v>
      </c>
      <c r="G177" s="37">
        <f t="shared" si="23"/>
        <v>0</v>
      </c>
      <c r="H177" s="37">
        <f t="shared" si="18"/>
        <v>0</v>
      </c>
      <c r="I177" s="38">
        <f t="shared" si="19"/>
        <v>0</v>
      </c>
      <c r="J177" s="36"/>
      <c r="K177" s="67">
        <f t="shared" si="24"/>
        <v>0.05</v>
      </c>
    </row>
    <row r="178" spans="1:11" s="37" customFormat="1" ht="15.95" customHeight="1" x14ac:dyDescent="0.2">
      <c r="A178" s="68">
        <f t="shared" si="25"/>
        <v>49003</v>
      </c>
      <c r="B178" s="65" t="str">
        <f t="shared" si="20"/>
        <v>A178</v>
      </c>
      <c r="C178" s="66">
        <v>166</v>
      </c>
      <c r="D178" s="37">
        <f t="shared" si="21"/>
        <v>0</v>
      </c>
      <c r="E178" s="37">
        <f t="shared" si="26"/>
        <v>0</v>
      </c>
      <c r="F178" s="37">
        <f t="shared" si="22"/>
        <v>0</v>
      </c>
      <c r="G178" s="37">
        <f t="shared" si="23"/>
        <v>0</v>
      </c>
      <c r="H178" s="37">
        <f t="shared" si="18"/>
        <v>0</v>
      </c>
      <c r="I178" s="38">
        <f t="shared" si="19"/>
        <v>0</v>
      </c>
      <c r="J178" s="36"/>
      <c r="K178" s="67">
        <f t="shared" si="24"/>
        <v>0.05</v>
      </c>
    </row>
    <row r="179" spans="1:11" s="37" customFormat="1" ht="15.95" customHeight="1" x14ac:dyDescent="0.2">
      <c r="A179" s="68">
        <f t="shared" si="25"/>
        <v>49034</v>
      </c>
      <c r="B179" s="65" t="str">
        <f t="shared" si="20"/>
        <v>A179</v>
      </c>
      <c r="C179" s="66">
        <v>167</v>
      </c>
      <c r="D179" s="37">
        <f t="shared" si="21"/>
        <v>0</v>
      </c>
      <c r="E179" s="37">
        <f t="shared" si="26"/>
        <v>0</v>
      </c>
      <c r="F179" s="37">
        <f t="shared" si="22"/>
        <v>0</v>
      </c>
      <c r="G179" s="37">
        <f t="shared" si="23"/>
        <v>0</v>
      </c>
      <c r="H179" s="37">
        <f t="shared" si="18"/>
        <v>0</v>
      </c>
      <c r="I179" s="38">
        <f t="shared" si="19"/>
        <v>0</v>
      </c>
      <c r="J179" s="36"/>
      <c r="K179" s="67">
        <f t="shared" si="24"/>
        <v>0.05</v>
      </c>
    </row>
    <row r="180" spans="1:11" s="37" customFormat="1" ht="15.95" customHeight="1" x14ac:dyDescent="0.2">
      <c r="A180" s="68">
        <f t="shared" si="25"/>
        <v>49064</v>
      </c>
      <c r="B180" s="65" t="str">
        <f t="shared" si="20"/>
        <v>A180</v>
      </c>
      <c r="C180" s="66">
        <v>168</v>
      </c>
      <c r="D180" s="37">
        <f t="shared" si="21"/>
        <v>0</v>
      </c>
      <c r="E180" s="37">
        <f t="shared" si="26"/>
        <v>0</v>
      </c>
      <c r="F180" s="37">
        <f t="shared" si="22"/>
        <v>0</v>
      </c>
      <c r="G180" s="37">
        <f t="shared" si="23"/>
        <v>0</v>
      </c>
      <c r="H180" s="37">
        <f t="shared" si="18"/>
        <v>0</v>
      </c>
      <c r="I180" s="38">
        <f t="shared" si="19"/>
        <v>0</v>
      </c>
      <c r="J180" s="36"/>
      <c r="K180" s="67">
        <f t="shared" si="24"/>
        <v>0.05</v>
      </c>
    </row>
    <row r="181" spans="1:11" s="37" customFormat="1" ht="15.95" customHeight="1" x14ac:dyDescent="0.2">
      <c r="A181" s="68">
        <f t="shared" si="25"/>
        <v>49095</v>
      </c>
      <c r="B181" s="65" t="str">
        <f t="shared" si="20"/>
        <v>A181</v>
      </c>
      <c r="C181" s="66">
        <v>169</v>
      </c>
      <c r="D181" s="37">
        <f t="shared" si="21"/>
        <v>0</v>
      </c>
      <c r="E181" s="37">
        <f t="shared" si="26"/>
        <v>0</v>
      </c>
      <c r="F181" s="37">
        <f t="shared" si="22"/>
        <v>0</v>
      </c>
      <c r="G181" s="37">
        <f t="shared" si="23"/>
        <v>0</v>
      </c>
      <c r="H181" s="37">
        <f t="shared" si="18"/>
        <v>0</v>
      </c>
      <c r="I181" s="38">
        <f t="shared" si="19"/>
        <v>0</v>
      </c>
      <c r="J181" s="36"/>
      <c r="K181" s="67">
        <f t="shared" si="24"/>
        <v>0.05</v>
      </c>
    </row>
    <row r="182" spans="1:11" s="37" customFormat="1" ht="15.95" customHeight="1" x14ac:dyDescent="0.2">
      <c r="A182" s="68">
        <f t="shared" si="25"/>
        <v>49125</v>
      </c>
      <c r="B182" s="65" t="str">
        <f t="shared" si="20"/>
        <v>A182</v>
      </c>
      <c r="C182" s="66">
        <v>170</v>
      </c>
      <c r="D182" s="37">
        <f t="shared" si="21"/>
        <v>0</v>
      </c>
      <c r="E182" s="37">
        <f t="shared" si="26"/>
        <v>0</v>
      </c>
      <c r="F182" s="37">
        <f t="shared" si="22"/>
        <v>0</v>
      </c>
      <c r="G182" s="37">
        <f t="shared" si="23"/>
        <v>0</v>
      </c>
      <c r="H182" s="37">
        <f t="shared" si="18"/>
        <v>0</v>
      </c>
      <c r="I182" s="38">
        <f t="shared" si="19"/>
        <v>0</v>
      </c>
      <c r="J182" s="36"/>
      <c r="K182" s="67">
        <f t="shared" si="24"/>
        <v>0.05</v>
      </c>
    </row>
    <row r="183" spans="1:11" s="37" customFormat="1" ht="15.95" customHeight="1" x14ac:dyDescent="0.2">
      <c r="A183" s="68">
        <f t="shared" si="25"/>
        <v>49156</v>
      </c>
      <c r="B183" s="65" t="str">
        <f t="shared" si="20"/>
        <v>A183</v>
      </c>
      <c r="C183" s="66">
        <v>171</v>
      </c>
      <c r="D183" s="37">
        <f t="shared" si="21"/>
        <v>0</v>
      </c>
      <c r="E183" s="37">
        <f t="shared" si="26"/>
        <v>0</v>
      </c>
      <c r="F183" s="37">
        <f t="shared" si="22"/>
        <v>0</v>
      </c>
      <c r="G183" s="37">
        <f t="shared" si="23"/>
        <v>0</v>
      </c>
      <c r="H183" s="37">
        <f t="shared" si="18"/>
        <v>0</v>
      </c>
      <c r="I183" s="38">
        <f t="shared" si="19"/>
        <v>0</v>
      </c>
      <c r="J183" s="36"/>
      <c r="K183" s="67">
        <f t="shared" si="24"/>
        <v>0.05</v>
      </c>
    </row>
    <row r="184" spans="1:11" s="37" customFormat="1" ht="15.95" customHeight="1" x14ac:dyDescent="0.2">
      <c r="A184" s="68">
        <f t="shared" si="25"/>
        <v>49187</v>
      </c>
      <c r="B184" s="65" t="str">
        <f t="shared" si="20"/>
        <v>A184</v>
      </c>
      <c r="C184" s="66">
        <v>172</v>
      </c>
      <c r="D184" s="37">
        <f t="shared" si="21"/>
        <v>0</v>
      </c>
      <c r="E184" s="37">
        <f t="shared" si="26"/>
        <v>0</v>
      </c>
      <c r="F184" s="37">
        <f t="shared" si="22"/>
        <v>0</v>
      </c>
      <c r="G184" s="37">
        <f t="shared" si="23"/>
        <v>0</v>
      </c>
      <c r="H184" s="37">
        <f t="shared" si="18"/>
        <v>0</v>
      </c>
      <c r="I184" s="38">
        <f t="shared" si="19"/>
        <v>0</v>
      </c>
      <c r="J184" s="36"/>
      <c r="K184" s="67">
        <f t="shared" si="24"/>
        <v>0.05</v>
      </c>
    </row>
    <row r="185" spans="1:11" s="37" customFormat="1" ht="15.95" customHeight="1" x14ac:dyDescent="0.2">
      <c r="A185" s="68">
        <f t="shared" si="25"/>
        <v>49217</v>
      </c>
      <c r="B185" s="65" t="str">
        <f t="shared" si="20"/>
        <v>A185</v>
      </c>
      <c r="C185" s="66">
        <v>173</v>
      </c>
      <c r="D185" s="37">
        <f t="shared" si="21"/>
        <v>0</v>
      </c>
      <c r="E185" s="37">
        <f t="shared" si="26"/>
        <v>0</v>
      </c>
      <c r="F185" s="37">
        <f t="shared" si="22"/>
        <v>0</v>
      </c>
      <c r="G185" s="37">
        <f t="shared" si="23"/>
        <v>0</v>
      </c>
      <c r="H185" s="37">
        <f t="shared" si="18"/>
        <v>0</v>
      </c>
      <c r="I185" s="38">
        <f t="shared" si="19"/>
        <v>0</v>
      </c>
      <c r="J185" s="36"/>
      <c r="K185" s="67">
        <f t="shared" si="24"/>
        <v>0.05</v>
      </c>
    </row>
    <row r="186" spans="1:11" s="37" customFormat="1" ht="15.95" customHeight="1" x14ac:dyDescent="0.2">
      <c r="A186" s="68">
        <f t="shared" si="25"/>
        <v>49248</v>
      </c>
      <c r="B186" s="65" t="str">
        <f t="shared" si="20"/>
        <v>A186</v>
      </c>
      <c r="C186" s="66">
        <v>174</v>
      </c>
      <c r="D186" s="37">
        <f t="shared" si="21"/>
        <v>0</v>
      </c>
      <c r="E186" s="37">
        <f t="shared" si="26"/>
        <v>0</v>
      </c>
      <c r="F186" s="37">
        <f t="shared" si="22"/>
        <v>0</v>
      </c>
      <c r="G186" s="37">
        <f t="shared" si="23"/>
        <v>0</v>
      </c>
      <c r="H186" s="37">
        <f t="shared" si="18"/>
        <v>0</v>
      </c>
      <c r="I186" s="38">
        <f t="shared" si="19"/>
        <v>0</v>
      </c>
      <c r="J186" s="36"/>
      <c r="K186" s="67">
        <f t="shared" si="24"/>
        <v>0.05</v>
      </c>
    </row>
    <row r="187" spans="1:11" s="37" customFormat="1" ht="15.95" customHeight="1" x14ac:dyDescent="0.2">
      <c r="A187" s="68">
        <f t="shared" si="25"/>
        <v>49278</v>
      </c>
      <c r="B187" s="65" t="str">
        <f t="shared" si="20"/>
        <v>A187</v>
      </c>
      <c r="C187" s="66">
        <v>175</v>
      </c>
      <c r="D187" s="37">
        <f t="shared" si="21"/>
        <v>0</v>
      </c>
      <c r="E187" s="37">
        <f t="shared" si="26"/>
        <v>0</v>
      </c>
      <c r="F187" s="37">
        <f t="shared" si="22"/>
        <v>0</v>
      </c>
      <c r="G187" s="37">
        <f t="shared" si="23"/>
        <v>0</v>
      </c>
      <c r="H187" s="37">
        <f t="shared" si="18"/>
        <v>0</v>
      </c>
      <c r="I187" s="38">
        <f t="shared" si="19"/>
        <v>0</v>
      </c>
      <c r="J187" s="36"/>
      <c r="K187" s="67">
        <f t="shared" si="24"/>
        <v>0.05</v>
      </c>
    </row>
    <row r="188" spans="1:11" s="37" customFormat="1" ht="15.95" customHeight="1" x14ac:dyDescent="0.2">
      <c r="A188" s="68">
        <f t="shared" si="25"/>
        <v>49309</v>
      </c>
      <c r="B188" s="65" t="str">
        <f t="shared" si="20"/>
        <v>A188</v>
      </c>
      <c r="C188" s="66">
        <v>176</v>
      </c>
      <c r="D188" s="37">
        <f t="shared" si="21"/>
        <v>0</v>
      </c>
      <c r="E188" s="37">
        <f t="shared" si="26"/>
        <v>0</v>
      </c>
      <c r="F188" s="37">
        <f t="shared" si="22"/>
        <v>0</v>
      </c>
      <c r="G188" s="37">
        <f t="shared" si="23"/>
        <v>0</v>
      </c>
      <c r="H188" s="37">
        <f t="shared" si="18"/>
        <v>0</v>
      </c>
      <c r="I188" s="38">
        <f t="shared" si="19"/>
        <v>0</v>
      </c>
      <c r="J188" s="36"/>
      <c r="K188" s="67">
        <f t="shared" si="24"/>
        <v>0.05</v>
      </c>
    </row>
    <row r="189" spans="1:11" s="37" customFormat="1" ht="15.95" customHeight="1" x14ac:dyDescent="0.2">
      <c r="A189" s="68">
        <f t="shared" si="25"/>
        <v>49340</v>
      </c>
      <c r="B189" s="65" t="str">
        <f t="shared" si="20"/>
        <v>A189</v>
      </c>
      <c r="C189" s="66">
        <v>177</v>
      </c>
      <c r="D189" s="37">
        <f t="shared" si="21"/>
        <v>0</v>
      </c>
      <c r="E189" s="37">
        <f t="shared" si="26"/>
        <v>0</v>
      </c>
      <c r="F189" s="37">
        <f t="shared" si="22"/>
        <v>0</v>
      </c>
      <c r="G189" s="37">
        <f t="shared" si="23"/>
        <v>0</v>
      </c>
      <c r="H189" s="37">
        <f t="shared" si="18"/>
        <v>0</v>
      </c>
      <c r="I189" s="38">
        <f t="shared" si="19"/>
        <v>0</v>
      </c>
      <c r="J189" s="36"/>
      <c r="K189" s="67">
        <f t="shared" si="24"/>
        <v>0.05</v>
      </c>
    </row>
    <row r="190" spans="1:11" s="37" customFormat="1" ht="15.95" customHeight="1" x14ac:dyDescent="0.2">
      <c r="A190" s="68">
        <f t="shared" si="25"/>
        <v>49368</v>
      </c>
      <c r="B190" s="65" t="str">
        <f t="shared" si="20"/>
        <v>A190</v>
      </c>
      <c r="C190" s="66">
        <v>178</v>
      </c>
      <c r="D190" s="37">
        <f t="shared" si="21"/>
        <v>0</v>
      </c>
      <c r="E190" s="37">
        <f t="shared" si="26"/>
        <v>0</v>
      </c>
      <c r="F190" s="37">
        <f t="shared" si="22"/>
        <v>0</v>
      </c>
      <c r="G190" s="37">
        <f t="shared" si="23"/>
        <v>0</v>
      </c>
      <c r="H190" s="37">
        <f t="shared" si="18"/>
        <v>0</v>
      </c>
      <c r="I190" s="38">
        <f t="shared" si="19"/>
        <v>0</v>
      </c>
      <c r="J190" s="36"/>
      <c r="K190" s="67">
        <f t="shared" si="24"/>
        <v>0.05</v>
      </c>
    </row>
    <row r="191" spans="1:11" s="37" customFormat="1" ht="15.95" customHeight="1" x14ac:dyDescent="0.2">
      <c r="A191" s="68">
        <f t="shared" si="25"/>
        <v>49399</v>
      </c>
      <c r="B191" s="65" t="str">
        <f t="shared" si="20"/>
        <v>A191</v>
      </c>
      <c r="C191" s="66">
        <v>179</v>
      </c>
      <c r="D191" s="37">
        <f t="shared" si="21"/>
        <v>0</v>
      </c>
      <c r="E191" s="37">
        <f t="shared" si="26"/>
        <v>0</v>
      </c>
      <c r="F191" s="37">
        <f t="shared" si="22"/>
        <v>0</v>
      </c>
      <c r="G191" s="37">
        <f t="shared" si="23"/>
        <v>0</v>
      </c>
      <c r="H191" s="37">
        <f t="shared" si="18"/>
        <v>0</v>
      </c>
      <c r="I191" s="38">
        <f t="shared" si="19"/>
        <v>0</v>
      </c>
      <c r="J191" s="36"/>
      <c r="K191" s="67">
        <f t="shared" si="24"/>
        <v>0.05</v>
      </c>
    </row>
    <row r="192" spans="1:11" s="37" customFormat="1" ht="15.95" customHeight="1" x14ac:dyDescent="0.2">
      <c r="A192" s="68">
        <f t="shared" si="25"/>
        <v>49429</v>
      </c>
      <c r="B192" s="65" t="str">
        <f t="shared" si="20"/>
        <v>A192</v>
      </c>
      <c r="C192" s="66">
        <v>180</v>
      </c>
      <c r="D192" s="37">
        <f t="shared" si="21"/>
        <v>0</v>
      </c>
      <c r="E192" s="37">
        <f t="shared" si="26"/>
        <v>0</v>
      </c>
      <c r="F192" s="37">
        <f t="shared" si="22"/>
        <v>0</v>
      </c>
      <c r="G192" s="37">
        <f t="shared" si="23"/>
        <v>0</v>
      </c>
      <c r="H192" s="37">
        <f t="shared" si="18"/>
        <v>0</v>
      </c>
      <c r="I192" s="38">
        <f t="shared" si="19"/>
        <v>0</v>
      </c>
      <c r="J192" s="36"/>
      <c r="K192" s="67">
        <f t="shared" si="24"/>
        <v>0.05</v>
      </c>
    </row>
    <row r="193" spans="1:11" s="37" customFormat="1" ht="15.95" customHeight="1" x14ac:dyDescent="0.2">
      <c r="A193" s="68">
        <f t="shared" si="25"/>
        <v>49460</v>
      </c>
      <c r="B193" s="65" t="str">
        <f t="shared" si="20"/>
        <v>A193</v>
      </c>
      <c r="C193" s="66">
        <v>181</v>
      </c>
      <c r="D193" s="37">
        <f t="shared" si="21"/>
        <v>0</v>
      </c>
      <c r="E193" s="37">
        <f t="shared" si="26"/>
        <v>0</v>
      </c>
      <c r="F193" s="37">
        <f t="shared" si="22"/>
        <v>0</v>
      </c>
      <c r="G193" s="37">
        <f t="shared" si="23"/>
        <v>0</v>
      </c>
      <c r="H193" s="37">
        <f t="shared" si="18"/>
        <v>0</v>
      </c>
      <c r="I193" s="38">
        <f t="shared" si="19"/>
        <v>0</v>
      </c>
      <c r="J193" s="36"/>
      <c r="K193" s="67">
        <f t="shared" si="24"/>
        <v>0.05</v>
      </c>
    </row>
    <row r="194" spans="1:11" s="37" customFormat="1" ht="15.95" customHeight="1" x14ac:dyDescent="0.2">
      <c r="A194" s="68">
        <f t="shared" si="25"/>
        <v>49490</v>
      </c>
      <c r="B194" s="65" t="str">
        <f t="shared" si="20"/>
        <v>A194</v>
      </c>
      <c r="C194" s="66">
        <v>182</v>
      </c>
      <c r="D194" s="37">
        <f t="shared" si="21"/>
        <v>0</v>
      </c>
      <c r="E194" s="37">
        <f t="shared" si="26"/>
        <v>0</v>
      </c>
      <c r="F194" s="37">
        <f t="shared" si="22"/>
        <v>0</v>
      </c>
      <c r="G194" s="37">
        <f t="shared" si="23"/>
        <v>0</v>
      </c>
      <c r="H194" s="37">
        <f t="shared" si="18"/>
        <v>0</v>
      </c>
      <c r="I194" s="38">
        <f t="shared" si="19"/>
        <v>0</v>
      </c>
      <c r="J194" s="36"/>
      <c r="K194" s="67">
        <f t="shared" si="24"/>
        <v>0.05</v>
      </c>
    </row>
    <row r="195" spans="1:11" s="37" customFormat="1" ht="15.95" customHeight="1" x14ac:dyDescent="0.2">
      <c r="A195" s="68">
        <f t="shared" si="25"/>
        <v>49521</v>
      </c>
      <c r="B195" s="65" t="str">
        <f t="shared" si="20"/>
        <v>A195</v>
      </c>
      <c r="C195" s="66">
        <v>183</v>
      </c>
      <c r="D195" s="37">
        <f t="shared" si="21"/>
        <v>0</v>
      </c>
      <c r="E195" s="37">
        <f t="shared" si="26"/>
        <v>0</v>
      </c>
      <c r="F195" s="37">
        <f t="shared" si="22"/>
        <v>0</v>
      </c>
      <c r="G195" s="37">
        <f t="shared" si="23"/>
        <v>0</v>
      </c>
      <c r="H195" s="37">
        <f t="shared" si="18"/>
        <v>0</v>
      </c>
      <c r="I195" s="38">
        <f t="shared" si="19"/>
        <v>0</v>
      </c>
      <c r="J195" s="36"/>
      <c r="K195" s="67">
        <f t="shared" si="24"/>
        <v>0.05</v>
      </c>
    </row>
    <row r="196" spans="1:11" s="37" customFormat="1" ht="15.95" customHeight="1" x14ac:dyDescent="0.2">
      <c r="A196" s="68">
        <f t="shared" si="25"/>
        <v>49552</v>
      </c>
      <c r="B196" s="65" t="str">
        <f t="shared" si="20"/>
        <v>A196</v>
      </c>
      <c r="C196" s="66">
        <v>184</v>
      </c>
      <c r="D196" s="37">
        <f t="shared" si="21"/>
        <v>0</v>
      </c>
      <c r="E196" s="37">
        <f t="shared" si="26"/>
        <v>0</v>
      </c>
      <c r="F196" s="37">
        <f t="shared" si="22"/>
        <v>0</v>
      </c>
      <c r="G196" s="37">
        <f t="shared" si="23"/>
        <v>0</v>
      </c>
      <c r="H196" s="37">
        <f t="shared" si="18"/>
        <v>0</v>
      </c>
      <c r="I196" s="38">
        <f t="shared" si="19"/>
        <v>0</v>
      </c>
      <c r="J196" s="36"/>
      <c r="K196" s="67">
        <f t="shared" si="24"/>
        <v>0.05</v>
      </c>
    </row>
    <row r="197" spans="1:11" s="37" customFormat="1" ht="15.95" customHeight="1" x14ac:dyDescent="0.2">
      <c r="A197" s="68">
        <f t="shared" si="25"/>
        <v>49582</v>
      </c>
      <c r="B197" s="65" t="str">
        <f t="shared" si="20"/>
        <v>A197</v>
      </c>
      <c r="C197" s="66">
        <v>185</v>
      </c>
      <c r="D197" s="37">
        <f t="shared" si="21"/>
        <v>0</v>
      </c>
      <c r="E197" s="37">
        <f t="shared" si="26"/>
        <v>0</v>
      </c>
      <c r="F197" s="37">
        <f t="shared" si="22"/>
        <v>0</v>
      </c>
      <c r="G197" s="37">
        <f t="shared" si="23"/>
        <v>0</v>
      </c>
      <c r="H197" s="37">
        <f t="shared" si="18"/>
        <v>0</v>
      </c>
      <c r="I197" s="38">
        <f t="shared" si="19"/>
        <v>0</v>
      </c>
      <c r="J197" s="36"/>
      <c r="K197" s="67">
        <f t="shared" si="24"/>
        <v>0.05</v>
      </c>
    </row>
    <row r="198" spans="1:11" s="37" customFormat="1" ht="15.95" customHeight="1" x14ac:dyDescent="0.2">
      <c r="A198" s="68">
        <f t="shared" si="25"/>
        <v>49613</v>
      </c>
      <c r="B198" s="65" t="str">
        <f t="shared" si="20"/>
        <v>A198</v>
      </c>
      <c r="C198" s="66">
        <v>186</v>
      </c>
      <c r="D198" s="37">
        <f t="shared" si="21"/>
        <v>0</v>
      </c>
      <c r="E198" s="37">
        <f t="shared" si="26"/>
        <v>0</v>
      </c>
      <c r="F198" s="37">
        <f t="shared" si="22"/>
        <v>0</v>
      </c>
      <c r="G198" s="37">
        <f t="shared" si="23"/>
        <v>0</v>
      </c>
      <c r="H198" s="37">
        <f t="shared" si="18"/>
        <v>0</v>
      </c>
      <c r="I198" s="38">
        <f t="shared" si="19"/>
        <v>0</v>
      </c>
      <c r="J198" s="36"/>
      <c r="K198" s="67">
        <f t="shared" si="24"/>
        <v>0.05</v>
      </c>
    </row>
    <row r="199" spans="1:11" s="37" customFormat="1" ht="15.95" customHeight="1" x14ac:dyDescent="0.2">
      <c r="A199" s="68">
        <f t="shared" si="25"/>
        <v>49643</v>
      </c>
      <c r="B199" s="65" t="str">
        <f t="shared" si="20"/>
        <v>A199</v>
      </c>
      <c r="C199" s="66">
        <v>187</v>
      </c>
      <c r="D199" s="37">
        <f t="shared" si="21"/>
        <v>0</v>
      </c>
      <c r="E199" s="37">
        <f t="shared" si="26"/>
        <v>0</v>
      </c>
      <c r="F199" s="37">
        <f t="shared" si="22"/>
        <v>0</v>
      </c>
      <c r="G199" s="37">
        <f t="shared" si="23"/>
        <v>0</v>
      </c>
      <c r="H199" s="37">
        <f t="shared" si="18"/>
        <v>0</v>
      </c>
      <c r="I199" s="38">
        <f t="shared" si="19"/>
        <v>0</v>
      </c>
      <c r="J199" s="36"/>
      <c r="K199" s="67">
        <f t="shared" si="24"/>
        <v>0.05</v>
      </c>
    </row>
    <row r="200" spans="1:11" s="37" customFormat="1" ht="15.95" customHeight="1" x14ac:dyDescent="0.2">
      <c r="A200" s="68">
        <f t="shared" si="25"/>
        <v>49674</v>
      </c>
      <c r="B200" s="65" t="str">
        <f t="shared" si="20"/>
        <v>A200</v>
      </c>
      <c r="C200" s="66">
        <v>188</v>
      </c>
      <c r="D200" s="37">
        <f t="shared" si="21"/>
        <v>0</v>
      </c>
      <c r="E200" s="37">
        <f t="shared" si="26"/>
        <v>0</v>
      </c>
      <c r="F200" s="37">
        <f t="shared" si="22"/>
        <v>0</v>
      </c>
      <c r="G200" s="37">
        <f t="shared" si="23"/>
        <v>0</v>
      </c>
      <c r="H200" s="37">
        <f t="shared" si="18"/>
        <v>0</v>
      </c>
      <c r="I200" s="38">
        <f t="shared" si="19"/>
        <v>0</v>
      </c>
      <c r="J200" s="36"/>
      <c r="K200" s="67">
        <f t="shared" si="24"/>
        <v>0.05</v>
      </c>
    </row>
    <row r="201" spans="1:11" s="37" customFormat="1" ht="15.95" customHeight="1" x14ac:dyDescent="0.2">
      <c r="A201" s="68">
        <f t="shared" si="25"/>
        <v>49705</v>
      </c>
      <c r="B201" s="65" t="str">
        <f t="shared" si="20"/>
        <v>A201</v>
      </c>
      <c r="C201" s="66">
        <v>189</v>
      </c>
      <c r="D201" s="37">
        <f t="shared" si="21"/>
        <v>0</v>
      </c>
      <c r="E201" s="37">
        <f t="shared" si="26"/>
        <v>0</v>
      </c>
      <c r="F201" s="37">
        <f t="shared" si="22"/>
        <v>0</v>
      </c>
      <c r="G201" s="37">
        <f t="shared" si="23"/>
        <v>0</v>
      </c>
      <c r="H201" s="37">
        <f t="shared" si="18"/>
        <v>0</v>
      </c>
      <c r="I201" s="38">
        <f t="shared" si="19"/>
        <v>0</v>
      </c>
      <c r="J201" s="36"/>
      <c r="K201" s="67">
        <f t="shared" si="24"/>
        <v>0.05</v>
      </c>
    </row>
    <row r="202" spans="1:11" s="37" customFormat="1" ht="15.95" customHeight="1" x14ac:dyDescent="0.2">
      <c r="A202" s="68">
        <f t="shared" si="25"/>
        <v>49734</v>
      </c>
      <c r="B202" s="65" t="str">
        <f t="shared" si="20"/>
        <v>A202</v>
      </c>
      <c r="C202" s="66">
        <v>190</v>
      </c>
      <c r="D202" s="37">
        <f t="shared" si="21"/>
        <v>0</v>
      </c>
      <c r="E202" s="37">
        <f t="shared" si="26"/>
        <v>0</v>
      </c>
      <c r="F202" s="37">
        <f t="shared" si="22"/>
        <v>0</v>
      </c>
      <c r="G202" s="37">
        <f t="shared" si="23"/>
        <v>0</v>
      </c>
      <c r="H202" s="37">
        <f t="shared" si="18"/>
        <v>0</v>
      </c>
      <c r="I202" s="38">
        <f t="shared" si="19"/>
        <v>0</v>
      </c>
      <c r="J202" s="36"/>
      <c r="K202" s="67">
        <f t="shared" si="24"/>
        <v>0.05</v>
      </c>
    </row>
    <row r="203" spans="1:11" s="37" customFormat="1" ht="15.95" customHeight="1" x14ac:dyDescent="0.2">
      <c r="A203" s="68">
        <f t="shared" si="25"/>
        <v>49765</v>
      </c>
      <c r="B203" s="65" t="str">
        <f t="shared" si="20"/>
        <v>A203</v>
      </c>
      <c r="C203" s="66">
        <v>191</v>
      </c>
      <c r="D203" s="37">
        <f t="shared" si="21"/>
        <v>0</v>
      </c>
      <c r="E203" s="37">
        <f t="shared" si="26"/>
        <v>0</v>
      </c>
      <c r="F203" s="37">
        <f t="shared" si="22"/>
        <v>0</v>
      </c>
      <c r="G203" s="37">
        <f t="shared" si="23"/>
        <v>0</v>
      </c>
      <c r="H203" s="37">
        <f t="shared" si="18"/>
        <v>0</v>
      </c>
      <c r="I203" s="38">
        <f t="shared" si="19"/>
        <v>0</v>
      </c>
      <c r="J203" s="36"/>
      <c r="K203" s="67">
        <f t="shared" si="24"/>
        <v>0.05</v>
      </c>
    </row>
    <row r="204" spans="1:11" s="37" customFormat="1" ht="15.95" customHeight="1" x14ac:dyDescent="0.2">
      <c r="A204" s="68">
        <f t="shared" si="25"/>
        <v>49795</v>
      </c>
      <c r="B204" s="65" t="str">
        <f t="shared" si="20"/>
        <v>A204</v>
      </c>
      <c r="C204" s="66">
        <v>192</v>
      </c>
      <c r="D204" s="37">
        <f t="shared" si="21"/>
        <v>0</v>
      </c>
      <c r="E204" s="37">
        <f t="shared" si="26"/>
        <v>0</v>
      </c>
      <c r="F204" s="37">
        <f t="shared" si="22"/>
        <v>0</v>
      </c>
      <c r="G204" s="37">
        <f t="shared" si="23"/>
        <v>0</v>
      </c>
      <c r="H204" s="37">
        <f t="shared" si="18"/>
        <v>0</v>
      </c>
      <c r="I204" s="38">
        <f t="shared" si="19"/>
        <v>0</v>
      </c>
      <c r="J204" s="36"/>
      <c r="K204" s="67">
        <f t="shared" si="24"/>
        <v>0.05</v>
      </c>
    </row>
    <row r="205" spans="1:11" s="37" customFormat="1" ht="15.95" customHeight="1" x14ac:dyDescent="0.2">
      <c r="A205" s="68">
        <f t="shared" si="25"/>
        <v>49826</v>
      </c>
      <c r="B205" s="65" t="str">
        <f t="shared" si="20"/>
        <v>A205</v>
      </c>
      <c r="C205" s="66">
        <v>193</v>
      </c>
      <c r="D205" s="37">
        <f t="shared" si="21"/>
        <v>0</v>
      </c>
      <c r="E205" s="37">
        <f t="shared" si="26"/>
        <v>0</v>
      </c>
      <c r="F205" s="37">
        <f t="shared" si="22"/>
        <v>0</v>
      </c>
      <c r="G205" s="37">
        <f t="shared" si="23"/>
        <v>0</v>
      </c>
      <c r="H205" s="37">
        <f t="shared" ref="H205:H268" si="27">D205-G205</f>
        <v>0</v>
      </c>
      <c r="I205" s="38">
        <f t="shared" ref="I205:I268" si="28">H205/$D$4</f>
        <v>0</v>
      </c>
      <c r="J205" s="36"/>
      <c r="K205" s="67">
        <f t="shared" si="24"/>
        <v>0.05</v>
      </c>
    </row>
    <row r="206" spans="1:11" s="37" customFormat="1" ht="15.95" customHeight="1" x14ac:dyDescent="0.2">
      <c r="A206" s="68">
        <f t="shared" si="25"/>
        <v>49856</v>
      </c>
      <c r="B206" s="65" t="str">
        <f t="shared" ref="B206:B269" si="29">"A"&amp;ROW(A206)</f>
        <v>A206</v>
      </c>
      <c r="C206" s="66">
        <v>194</v>
      </c>
      <c r="D206" s="37">
        <f t="shared" ref="D206:D269" si="30">IF(ROUND(H205,0)&gt;0,H205,0)</f>
        <v>0</v>
      </c>
      <c r="E206" s="37">
        <f t="shared" si="26"/>
        <v>0</v>
      </c>
      <c r="F206" s="37">
        <f t="shared" ref="F206:F269" si="31">IF($D$6+1-C206&lt;=0,0,IF($D$9="Beginning",(D206-E206)*K206/12,D206*K206/12))</f>
        <v>0</v>
      </c>
      <c r="G206" s="37">
        <f t="shared" ref="G206:G269" si="32">IF(ROUND($D$6+1-C206,2)&lt;=0,0,E206-F206)</f>
        <v>0</v>
      </c>
      <c r="H206" s="37">
        <f t="shared" si="27"/>
        <v>0</v>
      </c>
      <c r="I206" s="38">
        <f t="shared" si="28"/>
        <v>0</v>
      </c>
      <c r="J206" s="36"/>
      <c r="K206" s="67">
        <f t="shared" ref="K206:K269" si="33">$D$5</f>
        <v>0.05</v>
      </c>
    </row>
    <row r="207" spans="1:11" s="37" customFormat="1" ht="15.95" customHeight="1" x14ac:dyDescent="0.2">
      <c r="A207" s="68">
        <f t="shared" ref="A207:A270" si="34">DATE(YEAR(A206),MONTH(A206)+2,1-1)</f>
        <v>49887</v>
      </c>
      <c r="B207" s="65" t="str">
        <f t="shared" si="29"/>
        <v>A207</v>
      </c>
      <c r="C207" s="66">
        <v>195</v>
      </c>
      <c r="D207" s="37">
        <f t="shared" si="30"/>
        <v>0</v>
      </c>
      <c r="E207" s="37">
        <f t="shared" ref="E207:E270" si="35">IF($D$6+1-C207&lt;=0,0,IF($D$9="Beginning",PMT(K206/12,$D$6+1-C207,-(D206-E206),-PV(K206/12,1,0,$D$10),0),PMT(K207/12,$D$6+1-C207,-D207,$D$10,0)))</f>
        <v>0</v>
      </c>
      <c r="F207" s="37">
        <f t="shared" si="31"/>
        <v>0</v>
      </c>
      <c r="G207" s="37">
        <f t="shared" si="32"/>
        <v>0</v>
      </c>
      <c r="H207" s="37">
        <f t="shared" si="27"/>
        <v>0</v>
      </c>
      <c r="I207" s="38">
        <f t="shared" si="28"/>
        <v>0</v>
      </c>
      <c r="J207" s="36"/>
      <c r="K207" s="67">
        <f t="shared" si="33"/>
        <v>0.05</v>
      </c>
    </row>
    <row r="208" spans="1:11" s="37" customFormat="1" ht="15.95" customHeight="1" x14ac:dyDescent="0.2">
      <c r="A208" s="68">
        <f t="shared" si="34"/>
        <v>49918</v>
      </c>
      <c r="B208" s="65" t="str">
        <f t="shared" si="29"/>
        <v>A208</v>
      </c>
      <c r="C208" s="66">
        <v>196</v>
      </c>
      <c r="D208" s="37">
        <f t="shared" si="30"/>
        <v>0</v>
      </c>
      <c r="E208" s="37">
        <f t="shared" si="35"/>
        <v>0</v>
      </c>
      <c r="F208" s="37">
        <f t="shared" si="31"/>
        <v>0</v>
      </c>
      <c r="G208" s="37">
        <f t="shared" si="32"/>
        <v>0</v>
      </c>
      <c r="H208" s="37">
        <f t="shared" si="27"/>
        <v>0</v>
      </c>
      <c r="I208" s="38">
        <f t="shared" si="28"/>
        <v>0</v>
      </c>
      <c r="J208" s="36"/>
      <c r="K208" s="67">
        <f t="shared" si="33"/>
        <v>0.05</v>
      </c>
    </row>
    <row r="209" spans="1:11" s="37" customFormat="1" ht="15.95" customHeight="1" x14ac:dyDescent="0.2">
      <c r="A209" s="68">
        <f t="shared" si="34"/>
        <v>49948</v>
      </c>
      <c r="B209" s="65" t="str">
        <f t="shared" si="29"/>
        <v>A209</v>
      </c>
      <c r="C209" s="66">
        <v>197</v>
      </c>
      <c r="D209" s="37">
        <f t="shared" si="30"/>
        <v>0</v>
      </c>
      <c r="E209" s="37">
        <f t="shared" si="35"/>
        <v>0</v>
      </c>
      <c r="F209" s="37">
        <f t="shared" si="31"/>
        <v>0</v>
      </c>
      <c r="G209" s="37">
        <f t="shared" si="32"/>
        <v>0</v>
      </c>
      <c r="H209" s="37">
        <f t="shared" si="27"/>
        <v>0</v>
      </c>
      <c r="I209" s="38">
        <f t="shared" si="28"/>
        <v>0</v>
      </c>
      <c r="J209" s="36"/>
      <c r="K209" s="67">
        <f t="shared" si="33"/>
        <v>0.05</v>
      </c>
    </row>
    <row r="210" spans="1:11" s="37" customFormat="1" ht="15.95" customHeight="1" x14ac:dyDescent="0.2">
      <c r="A210" s="68">
        <f t="shared" si="34"/>
        <v>49979</v>
      </c>
      <c r="B210" s="65" t="str">
        <f t="shared" si="29"/>
        <v>A210</v>
      </c>
      <c r="C210" s="66">
        <v>198</v>
      </c>
      <c r="D210" s="37">
        <f t="shared" si="30"/>
        <v>0</v>
      </c>
      <c r="E210" s="37">
        <f t="shared" si="35"/>
        <v>0</v>
      </c>
      <c r="F210" s="37">
        <f t="shared" si="31"/>
        <v>0</v>
      </c>
      <c r="G210" s="37">
        <f t="shared" si="32"/>
        <v>0</v>
      </c>
      <c r="H210" s="37">
        <f t="shared" si="27"/>
        <v>0</v>
      </c>
      <c r="I210" s="38">
        <f t="shared" si="28"/>
        <v>0</v>
      </c>
      <c r="J210" s="36"/>
      <c r="K210" s="67">
        <f t="shared" si="33"/>
        <v>0.05</v>
      </c>
    </row>
    <row r="211" spans="1:11" s="37" customFormat="1" ht="15.95" customHeight="1" x14ac:dyDescent="0.2">
      <c r="A211" s="68">
        <f t="shared" si="34"/>
        <v>50009</v>
      </c>
      <c r="B211" s="65" t="str">
        <f t="shared" si="29"/>
        <v>A211</v>
      </c>
      <c r="C211" s="66">
        <v>199</v>
      </c>
      <c r="D211" s="37">
        <f t="shared" si="30"/>
        <v>0</v>
      </c>
      <c r="E211" s="37">
        <f t="shared" si="35"/>
        <v>0</v>
      </c>
      <c r="F211" s="37">
        <f t="shared" si="31"/>
        <v>0</v>
      </c>
      <c r="G211" s="37">
        <f t="shared" si="32"/>
        <v>0</v>
      </c>
      <c r="H211" s="37">
        <f t="shared" si="27"/>
        <v>0</v>
      </c>
      <c r="I211" s="38">
        <f t="shared" si="28"/>
        <v>0</v>
      </c>
      <c r="J211" s="36"/>
      <c r="K211" s="67">
        <f t="shared" si="33"/>
        <v>0.05</v>
      </c>
    </row>
    <row r="212" spans="1:11" s="37" customFormat="1" ht="15.95" customHeight="1" x14ac:dyDescent="0.2">
      <c r="A212" s="68">
        <f t="shared" si="34"/>
        <v>50040</v>
      </c>
      <c r="B212" s="65" t="str">
        <f t="shared" si="29"/>
        <v>A212</v>
      </c>
      <c r="C212" s="66">
        <v>200</v>
      </c>
      <c r="D212" s="37">
        <f t="shared" si="30"/>
        <v>0</v>
      </c>
      <c r="E212" s="37">
        <f t="shared" si="35"/>
        <v>0</v>
      </c>
      <c r="F212" s="37">
        <f t="shared" si="31"/>
        <v>0</v>
      </c>
      <c r="G212" s="37">
        <f t="shared" si="32"/>
        <v>0</v>
      </c>
      <c r="H212" s="37">
        <f t="shared" si="27"/>
        <v>0</v>
      </c>
      <c r="I212" s="38">
        <f t="shared" si="28"/>
        <v>0</v>
      </c>
      <c r="J212" s="36"/>
      <c r="K212" s="67">
        <f t="shared" si="33"/>
        <v>0.05</v>
      </c>
    </row>
    <row r="213" spans="1:11" s="37" customFormat="1" ht="15.95" customHeight="1" x14ac:dyDescent="0.2">
      <c r="A213" s="68">
        <f t="shared" si="34"/>
        <v>50071</v>
      </c>
      <c r="B213" s="65" t="str">
        <f t="shared" si="29"/>
        <v>A213</v>
      </c>
      <c r="C213" s="66">
        <v>201</v>
      </c>
      <c r="D213" s="37">
        <f t="shared" si="30"/>
        <v>0</v>
      </c>
      <c r="E213" s="37">
        <f t="shared" si="35"/>
        <v>0</v>
      </c>
      <c r="F213" s="37">
        <f t="shared" si="31"/>
        <v>0</v>
      </c>
      <c r="G213" s="37">
        <f t="shared" si="32"/>
        <v>0</v>
      </c>
      <c r="H213" s="37">
        <f t="shared" si="27"/>
        <v>0</v>
      </c>
      <c r="I213" s="38">
        <f t="shared" si="28"/>
        <v>0</v>
      </c>
      <c r="J213" s="36"/>
      <c r="K213" s="67">
        <f t="shared" si="33"/>
        <v>0.05</v>
      </c>
    </row>
    <row r="214" spans="1:11" s="37" customFormat="1" ht="15.95" customHeight="1" x14ac:dyDescent="0.2">
      <c r="A214" s="68">
        <f t="shared" si="34"/>
        <v>50099</v>
      </c>
      <c r="B214" s="65" t="str">
        <f t="shared" si="29"/>
        <v>A214</v>
      </c>
      <c r="C214" s="66">
        <v>202</v>
      </c>
      <c r="D214" s="37">
        <f t="shared" si="30"/>
        <v>0</v>
      </c>
      <c r="E214" s="37">
        <f t="shared" si="35"/>
        <v>0</v>
      </c>
      <c r="F214" s="37">
        <f t="shared" si="31"/>
        <v>0</v>
      </c>
      <c r="G214" s="37">
        <f t="shared" si="32"/>
        <v>0</v>
      </c>
      <c r="H214" s="37">
        <f t="shared" si="27"/>
        <v>0</v>
      </c>
      <c r="I214" s="38">
        <f t="shared" si="28"/>
        <v>0</v>
      </c>
      <c r="J214" s="36"/>
      <c r="K214" s="67">
        <f t="shared" si="33"/>
        <v>0.05</v>
      </c>
    </row>
    <row r="215" spans="1:11" s="37" customFormat="1" ht="15.95" customHeight="1" x14ac:dyDescent="0.2">
      <c r="A215" s="68">
        <f t="shared" si="34"/>
        <v>50130</v>
      </c>
      <c r="B215" s="65" t="str">
        <f t="shared" si="29"/>
        <v>A215</v>
      </c>
      <c r="C215" s="66">
        <v>203</v>
      </c>
      <c r="D215" s="37">
        <f t="shared" si="30"/>
        <v>0</v>
      </c>
      <c r="E215" s="37">
        <f t="shared" si="35"/>
        <v>0</v>
      </c>
      <c r="F215" s="37">
        <f t="shared" si="31"/>
        <v>0</v>
      </c>
      <c r="G215" s="37">
        <f t="shared" si="32"/>
        <v>0</v>
      </c>
      <c r="H215" s="37">
        <f t="shared" si="27"/>
        <v>0</v>
      </c>
      <c r="I215" s="38">
        <f t="shared" si="28"/>
        <v>0</v>
      </c>
      <c r="J215" s="36"/>
      <c r="K215" s="67">
        <f t="shared" si="33"/>
        <v>0.05</v>
      </c>
    </row>
    <row r="216" spans="1:11" s="37" customFormat="1" ht="15.95" customHeight="1" x14ac:dyDescent="0.2">
      <c r="A216" s="68">
        <f t="shared" si="34"/>
        <v>50160</v>
      </c>
      <c r="B216" s="65" t="str">
        <f t="shared" si="29"/>
        <v>A216</v>
      </c>
      <c r="C216" s="66">
        <v>204</v>
      </c>
      <c r="D216" s="37">
        <f t="shared" si="30"/>
        <v>0</v>
      </c>
      <c r="E216" s="37">
        <f t="shared" si="35"/>
        <v>0</v>
      </c>
      <c r="F216" s="37">
        <f t="shared" si="31"/>
        <v>0</v>
      </c>
      <c r="G216" s="37">
        <f t="shared" si="32"/>
        <v>0</v>
      </c>
      <c r="H216" s="37">
        <f t="shared" si="27"/>
        <v>0</v>
      </c>
      <c r="I216" s="38">
        <f t="shared" si="28"/>
        <v>0</v>
      </c>
      <c r="J216" s="36"/>
      <c r="K216" s="67">
        <f t="shared" si="33"/>
        <v>0.05</v>
      </c>
    </row>
    <row r="217" spans="1:11" s="37" customFormat="1" ht="15.95" customHeight="1" x14ac:dyDescent="0.2">
      <c r="A217" s="68">
        <f t="shared" si="34"/>
        <v>50191</v>
      </c>
      <c r="B217" s="65" t="str">
        <f t="shared" si="29"/>
        <v>A217</v>
      </c>
      <c r="C217" s="66">
        <v>205</v>
      </c>
      <c r="D217" s="37">
        <f t="shared" si="30"/>
        <v>0</v>
      </c>
      <c r="E217" s="37">
        <f t="shared" si="35"/>
        <v>0</v>
      </c>
      <c r="F217" s="37">
        <f t="shared" si="31"/>
        <v>0</v>
      </c>
      <c r="G217" s="37">
        <f t="shared" si="32"/>
        <v>0</v>
      </c>
      <c r="H217" s="37">
        <f t="shared" si="27"/>
        <v>0</v>
      </c>
      <c r="I217" s="38">
        <f t="shared" si="28"/>
        <v>0</v>
      </c>
      <c r="J217" s="36"/>
      <c r="K217" s="67">
        <f t="shared" si="33"/>
        <v>0.05</v>
      </c>
    </row>
    <row r="218" spans="1:11" s="37" customFormat="1" ht="15.95" customHeight="1" x14ac:dyDescent="0.2">
      <c r="A218" s="68">
        <f t="shared" si="34"/>
        <v>50221</v>
      </c>
      <c r="B218" s="65" t="str">
        <f t="shared" si="29"/>
        <v>A218</v>
      </c>
      <c r="C218" s="66">
        <v>206</v>
      </c>
      <c r="D218" s="37">
        <f t="shared" si="30"/>
        <v>0</v>
      </c>
      <c r="E218" s="37">
        <f t="shared" si="35"/>
        <v>0</v>
      </c>
      <c r="F218" s="37">
        <f t="shared" si="31"/>
        <v>0</v>
      </c>
      <c r="G218" s="37">
        <f t="shared" si="32"/>
        <v>0</v>
      </c>
      <c r="H218" s="37">
        <f t="shared" si="27"/>
        <v>0</v>
      </c>
      <c r="I218" s="38">
        <f t="shared" si="28"/>
        <v>0</v>
      </c>
      <c r="J218" s="36"/>
      <c r="K218" s="67">
        <f t="shared" si="33"/>
        <v>0.05</v>
      </c>
    </row>
    <row r="219" spans="1:11" s="37" customFormat="1" ht="15.95" customHeight="1" x14ac:dyDescent="0.2">
      <c r="A219" s="68">
        <f t="shared" si="34"/>
        <v>50252</v>
      </c>
      <c r="B219" s="65" t="str">
        <f t="shared" si="29"/>
        <v>A219</v>
      </c>
      <c r="C219" s="66">
        <v>207</v>
      </c>
      <c r="D219" s="37">
        <f t="shared" si="30"/>
        <v>0</v>
      </c>
      <c r="E219" s="37">
        <f t="shared" si="35"/>
        <v>0</v>
      </c>
      <c r="F219" s="37">
        <f t="shared" si="31"/>
        <v>0</v>
      </c>
      <c r="G219" s="37">
        <f t="shared" si="32"/>
        <v>0</v>
      </c>
      <c r="H219" s="37">
        <f t="shared" si="27"/>
        <v>0</v>
      </c>
      <c r="I219" s="38">
        <f t="shared" si="28"/>
        <v>0</v>
      </c>
      <c r="J219" s="36"/>
      <c r="K219" s="67">
        <f t="shared" si="33"/>
        <v>0.05</v>
      </c>
    </row>
    <row r="220" spans="1:11" s="37" customFormat="1" ht="15.95" customHeight="1" x14ac:dyDescent="0.2">
      <c r="A220" s="68">
        <f t="shared" si="34"/>
        <v>50283</v>
      </c>
      <c r="B220" s="65" t="str">
        <f t="shared" si="29"/>
        <v>A220</v>
      </c>
      <c r="C220" s="66">
        <v>208</v>
      </c>
      <c r="D220" s="37">
        <f t="shared" si="30"/>
        <v>0</v>
      </c>
      <c r="E220" s="37">
        <f t="shared" si="35"/>
        <v>0</v>
      </c>
      <c r="F220" s="37">
        <f t="shared" si="31"/>
        <v>0</v>
      </c>
      <c r="G220" s="37">
        <f t="shared" si="32"/>
        <v>0</v>
      </c>
      <c r="H220" s="37">
        <f t="shared" si="27"/>
        <v>0</v>
      </c>
      <c r="I220" s="38">
        <f t="shared" si="28"/>
        <v>0</v>
      </c>
      <c r="J220" s="36"/>
      <c r="K220" s="67">
        <f t="shared" si="33"/>
        <v>0.05</v>
      </c>
    </row>
    <row r="221" spans="1:11" s="37" customFormat="1" ht="15.95" customHeight="1" x14ac:dyDescent="0.2">
      <c r="A221" s="68">
        <f t="shared" si="34"/>
        <v>50313</v>
      </c>
      <c r="B221" s="65" t="str">
        <f t="shared" si="29"/>
        <v>A221</v>
      </c>
      <c r="C221" s="66">
        <v>209</v>
      </c>
      <c r="D221" s="37">
        <f t="shared" si="30"/>
        <v>0</v>
      </c>
      <c r="E221" s="37">
        <f t="shared" si="35"/>
        <v>0</v>
      </c>
      <c r="F221" s="37">
        <f t="shared" si="31"/>
        <v>0</v>
      </c>
      <c r="G221" s="37">
        <f t="shared" si="32"/>
        <v>0</v>
      </c>
      <c r="H221" s="37">
        <f t="shared" si="27"/>
        <v>0</v>
      </c>
      <c r="I221" s="38">
        <f t="shared" si="28"/>
        <v>0</v>
      </c>
      <c r="J221" s="36"/>
      <c r="K221" s="67">
        <f t="shared" si="33"/>
        <v>0.05</v>
      </c>
    </row>
    <row r="222" spans="1:11" s="37" customFormat="1" ht="15.95" customHeight="1" x14ac:dyDescent="0.2">
      <c r="A222" s="68">
        <f t="shared" si="34"/>
        <v>50344</v>
      </c>
      <c r="B222" s="65" t="str">
        <f t="shared" si="29"/>
        <v>A222</v>
      </c>
      <c r="C222" s="66">
        <v>210</v>
      </c>
      <c r="D222" s="37">
        <f t="shared" si="30"/>
        <v>0</v>
      </c>
      <c r="E222" s="37">
        <f t="shared" si="35"/>
        <v>0</v>
      </c>
      <c r="F222" s="37">
        <f t="shared" si="31"/>
        <v>0</v>
      </c>
      <c r="G222" s="37">
        <f t="shared" si="32"/>
        <v>0</v>
      </c>
      <c r="H222" s="37">
        <f t="shared" si="27"/>
        <v>0</v>
      </c>
      <c r="I222" s="38">
        <f t="shared" si="28"/>
        <v>0</v>
      </c>
      <c r="J222" s="36"/>
      <c r="K222" s="67">
        <f t="shared" si="33"/>
        <v>0.05</v>
      </c>
    </row>
    <row r="223" spans="1:11" s="37" customFormat="1" ht="15.95" customHeight="1" x14ac:dyDescent="0.2">
      <c r="A223" s="68">
        <f t="shared" si="34"/>
        <v>50374</v>
      </c>
      <c r="B223" s="65" t="str">
        <f t="shared" si="29"/>
        <v>A223</v>
      </c>
      <c r="C223" s="66">
        <v>211</v>
      </c>
      <c r="D223" s="37">
        <f t="shared" si="30"/>
        <v>0</v>
      </c>
      <c r="E223" s="37">
        <f t="shared" si="35"/>
        <v>0</v>
      </c>
      <c r="F223" s="37">
        <f t="shared" si="31"/>
        <v>0</v>
      </c>
      <c r="G223" s="37">
        <f t="shared" si="32"/>
        <v>0</v>
      </c>
      <c r="H223" s="37">
        <f t="shared" si="27"/>
        <v>0</v>
      </c>
      <c r="I223" s="38">
        <f t="shared" si="28"/>
        <v>0</v>
      </c>
      <c r="J223" s="36"/>
      <c r="K223" s="67">
        <f t="shared" si="33"/>
        <v>0.05</v>
      </c>
    </row>
    <row r="224" spans="1:11" s="37" customFormat="1" ht="15.95" customHeight="1" x14ac:dyDescent="0.2">
      <c r="A224" s="68">
        <f t="shared" si="34"/>
        <v>50405</v>
      </c>
      <c r="B224" s="65" t="str">
        <f t="shared" si="29"/>
        <v>A224</v>
      </c>
      <c r="C224" s="66">
        <v>212</v>
      </c>
      <c r="D224" s="37">
        <f t="shared" si="30"/>
        <v>0</v>
      </c>
      <c r="E224" s="37">
        <f t="shared" si="35"/>
        <v>0</v>
      </c>
      <c r="F224" s="37">
        <f t="shared" si="31"/>
        <v>0</v>
      </c>
      <c r="G224" s="37">
        <f t="shared" si="32"/>
        <v>0</v>
      </c>
      <c r="H224" s="37">
        <f t="shared" si="27"/>
        <v>0</v>
      </c>
      <c r="I224" s="38">
        <f t="shared" si="28"/>
        <v>0</v>
      </c>
      <c r="J224" s="36"/>
      <c r="K224" s="67">
        <f t="shared" si="33"/>
        <v>0.05</v>
      </c>
    </row>
    <row r="225" spans="1:11" s="37" customFormat="1" ht="15.95" customHeight="1" x14ac:dyDescent="0.2">
      <c r="A225" s="68">
        <f t="shared" si="34"/>
        <v>50436</v>
      </c>
      <c r="B225" s="65" t="str">
        <f t="shared" si="29"/>
        <v>A225</v>
      </c>
      <c r="C225" s="66">
        <v>213</v>
      </c>
      <c r="D225" s="37">
        <f t="shared" si="30"/>
        <v>0</v>
      </c>
      <c r="E225" s="37">
        <f t="shared" si="35"/>
        <v>0</v>
      </c>
      <c r="F225" s="37">
        <f t="shared" si="31"/>
        <v>0</v>
      </c>
      <c r="G225" s="37">
        <f t="shared" si="32"/>
        <v>0</v>
      </c>
      <c r="H225" s="37">
        <f t="shared" si="27"/>
        <v>0</v>
      </c>
      <c r="I225" s="38">
        <f t="shared" si="28"/>
        <v>0</v>
      </c>
      <c r="J225" s="36"/>
      <c r="K225" s="67">
        <f t="shared" si="33"/>
        <v>0.05</v>
      </c>
    </row>
    <row r="226" spans="1:11" s="37" customFormat="1" ht="15.95" customHeight="1" x14ac:dyDescent="0.2">
      <c r="A226" s="68">
        <f t="shared" si="34"/>
        <v>50464</v>
      </c>
      <c r="B226" s="65" t="str">
        <f t="shared" si="29"/>
        <v>A226</v>
      </c>
      <c r="C226" s="66">
        <v>214</v>
      </c>
      <c r="D226" s="37">
        <f t="shared" si="30"/>
        <v>0</v>
      </c>
      <c r="E226" s="37">
        <f t="shared" si="35"/>
        <v>0</v>
      </c>
      <c r="F226" s="37">
        <f t="shared" si="31"/>
        <v>0</v>
      </c>
      <c r="G226" s="37">
        <f t="shared" si="32"/>
        <v>0</v>
      </c>
      <c r="H226" s="37">
        <f t="shared" si="27"/>
        <v>0</v>
      </c>
      <c r="I226" s="38">
        <f t="shared" si="28"/>
        <v>0</v>
      </c>
      <c r="J226" s="36"/>
      <c r="K226" s="67">
        <f t="shared" si="33"/>
        <v>0.05</v>
      </c>
    </row>
    <row r="227" spans="1:11" s="37" customFormat="1" ht="15.95" customHeight="1" x14ac:dyDescent="0.2">
      <c r="A227" s="68">
        <f t="shared" si="34"/>
        <v>50495</v>
      </c>
      <c r="B227" s="65" t="str">
        <f t="shared" si="29"/>
        <v>A227</v>
      </c>
      <c r="C227" s="66">
        <v>215</v>
      </c>
      <c r="D227" s="37">
        <f t="shared" si="30"/>
        <v>0</v>
      </c>
      <c r="E227" s="37">
        <f t="shared" si="35"/>
        <v>0</v>
      </c>
      <c r="F227" s="37">
        <f t="shared" si="31"/>
        <v>0</v>
      </c>
      <c r="G227" s="37">
        <f t="shared" si="32"/>
        <v>0</v>
      </c>
      <c r="H227" s="37">
        <f t="shared" si="27"/>
        <v>0</v>
      </c>
      <c r="I227" s="38">
        <f t="shared" si="28"/>
        <v>0</v>
      </c>
      <c r="J227" s="36"/>
      <c r="K227" s="67">
        <f t="shared" si="33"/>
        <v>0.05</v>
      </c>
    </row>
    <row r="228" spans="1:11" s="37" customFormat="1" ht="15.95" customHeight="1" x14ac:dyDescent="0.2">
      <c r="A228" s="68">
        <f t="shared" si="34"/>
        <v>50525</v>
      </c>
      <c r="B228" s="65" t="str">
        <f t="shared" si="29"/>
        <v>A228</v>
      </c>
      <c r="C228" s="66">
        <v>216</v>
      </c>
      <c r="D228" s="37">
        <f t="shared" si="30"/>
        <v>0</v>
      </c>
      <c r="E228" s="37">
        <f t="shared" si="35"/>
        <v>0</v>
      </c>
      <c r="F228" s="37">
        <f t="shared" si="31"/>
        <v>0</v>
      </c>
      <c r="G228" s="37">
        <f t="shared" si="32"/>
        <v>0</v>
      </c>
      <c r="H228" s="37">
        <f t="shared" si="27"/>
        <v>0</v>
      </c>
      <c r="I228" s="38">
        <f t="shared" si="28"/>
        <v>0</v>
      </c>
      <c r="J228" s="36"/>
      <c r="K228" s="67">
        <f t="shared" si="33"/>
        <v>0.05</v>
      </c>
    </row>
    <row r="229" spans="1:11" s="37" customFormat="1" ht="15.95" customHeight="1" x14ac:dyDescent="0.2">
      <c r="A229" s="68">
        <f t="shared" si="34"/>
        <v>50556</v>
      </c>
      <c r="B229" s="65" t="str">
        <f t="shared" si="29"/>
        <v>A229</v>
      </c>
      <c r="C229" s="66">
        <v>217</v>
      </c>
      <c r="D229" s="37">
        <f t="shared" si="30"/>
        <v>0</v>
      </c>
      <c r="E229" s="37">
        <f t="shared" si="35"/>
        <v>0</v>
      </c>
      <c r="F229" s="37">
        <f t="shared" si="31"/>
        <v>0</v>
      </c>
      <c r="G229" s="37">
        <f t="shared" si="32"/>
        <v>0</v>
      </c>
      <c r="H229" s="37">
        <f t="shared" si="27"/>
        <v>0</v>
      </c>
      <c r="I229" s="38">
        <f t="shared" si="28"/>
        <v>0</v>
      </c>
      <c r="J229" s="36"/>
      <c r="K229" s="67">
        <f t="shared" si="33"/>
        <v>0.05</v>
      </c>
    </row>
    <row r="230" spans="1:11" s="37" customFormat="1" ht="15.95" customHeight="1" x14ac:dyDescent="0.2">
      <c r="A230" s="68">
        <f t="shared" si="34"/>
        <v>50586</v>
      </c>
      <c r="B230" s="65" t="str">
        <f t="shared" si="29"/>
        <v>A230</v>
      </c>
      <c r="C230" s="66">
        <v>218</v>
      </c>
      <c r="D230" s="37">
        <f t="shared" si="30"/>
        <v>0</v>
      </c>
      <c r="E230" s="37">
        <f t="shared" si="35"/>
        <v>0</v>
      </c>
      <c r="F230" s="37">
        <f t="shared" si="31"/>
        <v>0</v>
      </c>
      <c r="G230" s="37">
        <f t="shared" si="32"/>
        <v>0</v>
      </c>
      <c r="H230" s="37">
        <f t="shared" si="27"/>
        <v>0</v>
      </c>
      <c r="I230" s="38">
        <f t="shared" si="28"/>
        <v>0</v>
      </c>
      <c r="J230" s="36"/>
      <c r="K230" s="67">
        <f t="shared" si="33"/>
        <v>0.05</v>
      </c>
    </row>
    <row r="231" spans="1:11" s="37" customFormat="1" ht="15.95" customHeight="1" x14ac:dyDescent="0.2">
      <c r="A231" s="68">
        <f t="shared" si="34"/>
        <v>50617</v>
      </c>
      <c r="B231" s="65" t="str">
        <f t="shared" si="29"/>
        <v>A231</v>
      </c>
      <c r="C231" s="66">
        <v>219</v>
      </c>
      <c r="D231" s="37">
        <f t="shared" si="30"/>
        <v>0</v>
      </c>
      <c r="E231" s="37">
        <f t="shared" si="35"/>
        <v>0</v>
      </c>
      <c r="F231" s="37">
        <f t="shared" si="31"/>
        <v>0</v>
      </c>
      <c r="G231" s="37">
        <f t="shared" si="32"/>
        <v>0</v>
      </c>
      <c r="H231" s="37">
        <f t="shared" si="27"/>
        <v>0</v>
      </c>
      <c r="I231" s="38">
        <f t="shared" si="28"/>
        <v>0</v>
      </c>
      <c r="J231" s="36"/>
      <c r="K231" s="67">
        <f t="shared" si="33"/>
        <v>0.05</v>
      </c>
    </row>
    <row r="232" spans="1:11" s="37" customFormat="1" ht="15.95" customHeight="1" x14ac:dyDescent="0.2">
      <c r="A232" s="68">
        <f t="shared" si="34"/>
        <v>50648</v>
      </c>
      <c r="B232" s="65" t="str">
        <f t="shared" si="29"/>
        <v>A232</v>
      </c>
      <c r="C232" s="66">
        <v>220</v>
      </c>
      <c r="D232" s="37">
        <f t="shared" si="30"/>
        <v>0</v>
      </c>
      <c r="E232" s="37">
        <f t="shared" si="35"/>
        <v>0</v>
      </c>
      <c r="F232" s="37">
        <f t="shared" si="31"/>
        <v>0</v>
      </c>
      <c r="G232" s="37">
        <f t="shared" si="32"/>
        <v>0</v>
      </c>
      <c r="H232" s="37">
        <f t="shared" si="27"/>
        <v>0</v>
      </c>
      <c r="I232" s="38">
        <f t="shared" si="28"/>
        <v>0</v>
      </c>
      <c r="J232" s="36"/>
      <c r="K232" s="67">
        <f t="shared" si="33"/>
        <v>0.05</v>
      </c>
    </row>
    <row r="233" spans="1:11" s="37" customFormat="1" ht="15.95" customHeight="1" x14ac:dyDescent="0.2">
      <c r="A233" s="68">
        <f t="shared" si="34"/>
        <v>50678</v>
      </c>
      <c r="B233" s="65" t="str">
        <f t="shared" si="29"/>
        <v>A233</v>
      </c>
      <c r="C233" s="66">
        <v>221</v>
      </c>
      <c r="D233" s="37">
        <f t="shared" si="30"/>
        <v>0</v>
      </c>
      <c r="E233" s="37">
        <f t="shared" si="35"/>
        <v>0</v>
      </c>
      <c r="F233" s="37">
        <f t="shared" si="31"/>
        <v>0</v>
      </c>
      <c r="G233" s="37">
        <f t="shared" si="32"/>
        <v>0</v>
      </c>
      <c r="H233" s="37">
        <f t="shared" si="27"/>
        <v>0</v>
      </c>
      <c r="I233" s="38">
        <f t="shared" si="28"/>
        <v>0</v>
      </c>
      <c r="J233" s="36"/>
      <c r="K233" s="67">
        <f t="shared" si="33"/>
        <v>0.05</v>
      </c>
    </row>
    <row r="234" spans="1:11" s="37" customFormat="1" ht="15.95" customHeight="1" x14ac:dyDescent="0.2">
      <c r="A234" s="68">
        <f t="shared" si="34"/>
        <v>50709</v>
      </c>
      <c r="B234" s="65" t="str">
        <f t="shared" si="29"/>
        <v>A234</v>
      </c>
      <c r="C234" s="66">
        <v>222</v>
      </c>
      <c r="D234" s="37">
        <f t="shared" si="30"/>
        <v>0</v>
      </c>
      <c r="E234" s="37">
        <f t="shared" si="35"/>
        <v>0</v>
      </c>
      <c r="F234" s="37">
        <f t="shared" si="31"/>
        <v>0</v>
      </c>
      <c r="G234" s="37">
        <f t="shared" si="32"/>
        <v>0</v>
      </c>
      <c r="H234" s="37">
        <f t="shared" si="27"/>
        <v>0</v>
      </c>
      <c r="I234" s="38">
        <f t="shared" si="28"/>
        <v>0</v>
      </c>
      <c r="J234" s="36"/>
      <c r="K234" s="67">
        <f t="shared" si="33"/>
        <v>0.05</v>
      </c>
    </row>
    <row r="235" spans="1:11" s="37" customFormat="1" ht="15.95" customHeight="1" x14ac:dyDescent="0.2">
      <c r="A235" s="68">
        <f t="shared" si="34"/>
        <v>50739</v>
      </c>
      <c r="B235" s="65" t="str">
        <f t="shared" si="29"/>
        <v>A235</v>
      </c>
      <c r="C235" s="66">
        <v>223</v>
      </c>
      <c r="D235" s="37">
        <f t="shared" si="30"/>
        <v>0</v>
      </c>
      <c r="E235" s="37">
        <f t="shared" si="35"/>
        <v>0</v>
      </c>
      <c r="F235" s="37">
        <f t="shared" si="31"/>
        <v>0</v>
      </c>
      <c r="G235" s="37">
        <f t="shared" si="32"/>
        <v>0</v>
      </c>
      <c r="H235" s="37">
        <f t="shared" si="27"/>
        <v>0</v>
      </c>
      <c r="I235" s="38">
        <f t="shared" si="28"/>
        <v>0</v>
      </c>
      <c r="J235" s="36"/>
      <c r="K235" s="67">
        <f t="shared" si="33"/>
        <v>0.05</v>
      </c>
    </row>
    <row r="236" spans="1:11" s="37" customFormat="1" ht="15.95" customHeight="1" x14ac:dyDescent="0.2">
      <c r="A236" s="68">
        <f t="shared" si="34"/>
        <v>50770</v>
      </c>
      <c r="B236" s="65" t="str">
        <f t="shared" si="29"/>
        <v>A236</v>
      </c>
      <c r="C236" s="66">
        <v>224</v>
      </c>
      <c r="D236" s="37">
        <f t="shared" si="30"/>
        <v>0</v>
      </c>
      <c r="E236" s="37">
        <f t="shared" si="35"/>
        <v>0</v>
      </c>
      <c r="F236" s="37">
        <f t="shared" si="31"/>
        <v>0</v>
      </c>
      <c r="G236" s="37">
        <f t="shared" si="32"/>
        <v>0</v>
      </c>
      <c r="H236" s="37">
        <f t="shared" si="27"/>
        <v>0</v>
      </c>
      <c r="I236" s="38">
        <f t="shared" si="28"/>
        <v>0</v>
      </c>
      <c r="J236" s="36"/>
      <c r="K236" s="67">
        <f t="shared" si="33"/>
        <v>0.05</v>
      </c>
    </row>
    <row r="237" spans="1:11" s="37" customFormat="1" ht="15.95" customHeight="1" x14ac:dyDescent="0.2">
      <c r="A237" s="68">
        <f t="shared" si="34"/>
        <v>50801</v>
      </c>
      <c r="B237" s="65" t="str">
        <f t="shared" si="29"/>
        <v>A237</v>
      </c>
      <c r="C237" s="66">
        <v>225</v>
      </c>
      <c r="D237" s="37">
        <f t="shared" si="30"/>
        <v>0</v>
      </c>
      <c r="E237" s="37">
        <f t="shared" si="35"/>
        <v>0</v>
      </c>
      <c r="F237" s="37">
        <f t="shared" si="31"/>
        <v>0</v>
      </c>
      <c r="G237" s="37">
        <f t="shared" si="32"/>
        <v>0</v>
      </c>
      <c r="H237" s="37">
        <f t="shared" si="27"/>
        <v>0</v>
      </c>
      <c r="I237" s="38">
        <f t="shared" si="28"/>
        <v>0</v>
      </c>
      <c r="J237" s="36"/>
      <c r="K237" s="67">
        <f t="shared" si="33"/>
        <v>0.05</v>
      </c>
    </row>
    <row r="238" spans="1:11" s="37" customFormat="1" ht="15.95" customHeight="1" x14ac:dyDescent="0.2">
      <c r="A238" s="68">
        <f t="shared" si="34"/>
        <v>50829</v>
      </c>
      <c r="B238" s="65" t="str">
        <f t="shared" si="29"/>
        <v>A238</v>
      </c>
      <c r="C238" s="66">
        <v>226</v>
      </c>
      <c r="D238" s="37">
        <f t="shared" si="30"/>
        <v>0</v>
      </c>
      <c r="E238" s="37">
        <f t="shared" si="35"/>
        <v>0</v>
      </c>
      <c r="F238" s="37">
        <f t="shared" si="31"/>
        <v>0</v>
      </c>
      <c r="G238" s="37">
        <f t="shared" si="32"/>
        <v>0</v>
      </c>
      <c r="H238" s="37">
        <f t="shared" si="27"/>
        <v>0</v>
      </c>
      <c r="I238" s="38">
        <f t="shared" si="28"/>
        <v>0</v>
      </c>
      <c r="J238" s="36"/>
      <c r="K238" s="67">
        <f t="shared" si="33"/>
        <v>0.05</v>
      </c>
    </row>
    <row r="239" spans="1:11" s="37" customFormat="1" ht="15.95" customHeight="1" x14ac:dyDescent="0.2">
      <c r="A239" s="68">
        <f t="shared" si="34"/>
        <v>50860</v>
      </c>
      <c r="B239" s="65" t="str">
        <f t="shared" si="29"/>
        <v>A239</v>
      </c>
      <c r="C239" s="66">
        <v>227</v>
      </c>
      <c r="D239" s="37">
        <f t="shared" si="30"/>
        <v>0</v>
      </c>
      <c r="E239" s="37">
        <f t="shared" si="35"/>
        <v>0</v>
      </c>
      <c r="F239" s="37">
        <f t="shared" si="31"/>
        <v>0</v>
      </c>
      <c r="G239" s="37">
        <f t="shared" si="32"/>
        <v>0</v>
      </c>
      <c r="H239" s="37">
        <f t="shared" si="27"/>
        <v>0</v>
      </c>
      <c r="I239" s="38">
        <f t="shared" si="28"/>
        <v>0</v>
      </c>
      <c r="J239" s="36"/>
      <c r="K239" s="67">
        <f t="shared" si="33"/>
        <v>0.05</v>
      </c>
    </row>
    <row r="240" spans="1:11" s="37" customFormat="1" ht="15.95" customHeight="1" x14ac:dyDescent="0.2">
      <c r="A240" s="68">
        <f t="shared" si="34"/>
        <v>50890</v>
      </c>
      <c r="B240" s="65" t="str">
        <f t="shared" si="29"/>
        <v>A240</v>
      </c>
      <c r="C240" s="66">
        <v>228</v>
      </c>
      <c r="D240" s="37">
        <f t="shared" si="30"/>
        <v>0</v>
      </c>
      <c r="E240" s="37">
        <f t="shared" si="35"/>
        <v>0</v>
      </c>
      <c r="F240" s="37">
        <f t="shared" si="31"/>
        <v>0</v>
      </c>
      <c r="G240" s="37">
        <f t="shared" si="32"/>
        <v>0</v>
      </c>
      <c r="H240" s="37">
        <f t="shared" si="27"/>
        <v>0</v>
      </c>
      <c r="I240" s="38">
        <f t="shared" si="28"/>
        <v>0</v>
      </c>
      <c r="J240" s="36"/>
      <c r="K240" s="67">
        <f t="shared" si="33"/>
        <v>0.05</v>
      </c>
    </row>
    <row r="241" spans="1:11" s="37" customFormat="1" ht="15.95" customHeight="1" x14ac:dyDescent="0.2">
      <c r="A241" s="68">
        <f t="shared" si="34"/>
        <v>50921</v>
      </c>
      <c r="B241" s="65" t="str">
        <f t="shared" si="29"/>
        <v>A241</v>
      </c>
      <c r="C241" s="66">
        <v>229</v>
      </c>
      <c r="D241" s="37">
        <f t="shared" si="30"/>
        <v>0</v>
      </c>
      <c r="E241" s="37">
        <f t="shared" si="35"/>
        <v>0</v>
      </c>
      <c r="F241" s="37">
        <f t="shared" si="31"/>
        <v>0</v>
      </c>
      <c r="G241" s="37">
        <f t="shared" si="32"/>
        <v>0</v>
      </c>
      <c r="H241" s="37">
        <f t="shared" si="27"/>
        <v>0</v>
      </c>
      <c r="I241" s="38">
        <f t="shared" si="28"/>
        <v>0</v>
      </c>
      <c r="J241" s="36"/>
      <c r="K241" s="67">
        <f t="shared" si="33"/>
        <v>0.05</v>
      </c>
    </row>
    <row r="242" spans="1:11" s="37" customFormat="1" ht="15.95" customHeight="1" x14ac:dyDescent="0.2">
      <c r="A242" s="68">
        <f t="shared" si="34"/>
        <v>50951</v>
      </c>
      <c r="B242" s="65" t="str">
        <f t="shared" si="29"/>
        <v>A242</v>
      </c>
      <c r="C242" s="66">
        <v>230</v>
      </c>
      <c r="D242" s="37">
        <f t="shared" si="30"/>
        <v>0</v>
      </c>
      <c r="E242" s="37">
        <f t="shared" si="35"/>
        <v>0</v>
      </c>
      <c r="F242" s="37">
        <f t="shared" si="31"/>
        <v>0</v>
      </c>
      <c r="G242" s="37">
        <f t="shared" si="32"/>
        <v>0</v>
      </c>
      <c r="H242" s="37">
        <f t="shared" si="27"/>
        <v>0</v>
      </c>
      <c r="I242" s="38">
        <f t="shared" si="28"/>
        <v>0</v>
      </c>
      <c r="J242" s="36"/>
      <c r="K242" s="67">
        <f t="shared" si="33"/>
        <v>0.05</v>
      </c>
    </row>
    <row r="243" spans="1:11" s="37" customFormat="1" ht="15.95" customHeight="1" x14ac:dyDescent="0.2">
      <c r="A243" s="68">
        <f t="shared" si="34"/>
        <v>50982</v>
      </c>
      <c r="B243" s="65" t="str">
        <f t="shared" si="29"/>
        <v>A243</v>
      </c>
      <c r="C243" s="66">
        <v>231</v>
      </c>
      <c r="D243" s="37">
        <f t="shared" si="30"/>
        <v>0</v>
      </c>
      <c r="E243" s="37">
        <f t="shared" si="35"/>
        <v>0</v>
      </c>
      <c r="F243" s="37">
        <f t="shared" si="31"/>
        <v>0</v>
      </c>
      <c r="G243" s="37">
        <f t="shared" si="32"/>
        <v>0</v>
      </c>
      <c r="H243" s="37">
        <f t="shared" si="27"/>
        <v>0</v>
      </c>
      <c r="I243" s="38">
        <f t="shared" si="28"/>
        <v>0</v>
      </c>
      <c r="J243" s="36"/>
      <c r="K243" s="67">
        <f t="shared" si="33"/>
        <v>0.05</v>
      </c>
    </row>
    <row r="244" spans="1:11" s="37" customFormat="1" ht="15.95" customHeight="1" x14ac:dyDescent="0.2">
      <c r="A244" s="68">
        <f t="shared" si="34"/>
        <v>51013</v>
      </c>
      <c r="B244" s="65" t="str">
        <f t="shared" si="29"/>
        <v>A244</v>
      </c>
      <c r="C244" s="66">
        <v>232</v>
      </c>
      <c r="D244" s="37">
        <f t="shared" si="30"/>
        <v>0</v>
      </c>
      <c r="E244" s="37">
        <f t="shared" si="35"/>
        <v>0</v>
      </c>
      <c r="F244" s="37">
        <f t="shared" si="31"/>
        <v>0</v>
      </c>
      <c r="G244" s="37">
        <f t="shared" si="32"/>
        <v>0</v>
      </c>
      <c r="H244" s="37">
        <f t="shared" si="27"/>
        <v>0</v>
      </c>
      <c r="I244" s="38">
        <f t="shared" si="28"/>
        <v>0</v>
      </c>
      <c r="J244" s="36"/>
      <c r="K244" s="67">
        <f t="shared" si="33"/>
        <v>0.05</v>
      </c>
    </row>
    <row r="245" spans="1:11" s="37" customFormat="1" ht="15.95" customHeight="1" x14ac:dyDescent="0.2">
      <c r="A245" s="68">
        <f t="shared" si="34"/>
        <v>51043</v>
      </c>
      <c r="B245" s="65" t="str">
        <f t="shared" si="29"/>
        <v>A245</v>
      </c>
      <c r="C245" s="66">
        <v>233</v>
      </c>
      <c r="D245" s="37">
        <f t="shared" si="30"/>
        <v>0</v>
      </c>
      <c r="E245" s="37">
        <f t="shared" si="35"/>
        <v>0</v>
      </c>
      <c r="F245" s="37">
        <f t="shared" si="31"/>
        <v>0</v>
      </c>
      <c r="G245" s="37">
        <f t="shared" si="32"/>
        <v>0</v>
      </c>
      <c r="H245" s="37">
        <f t="shared" si="27"/>
        <v>0</v>
      </c>
      <c r="I245" s="38">
        <f t="shared" si="28"/>
        <v>0</v>
      </c>
      <c r="J245" s="36"/>
      <c r="K245" s="67">
        <f t="shared" si="33"/>
        <v>0.05</v>
      </c>
    </row>
    <row r="246" spans="1:11" s="37" customFormat="1" ht="15.95" customHeight="1" x14ac:dyDescent="0.2">
      <c r="A246" s="68">
        <f t="shared" si="34"/>
        <v>51074</v>
      </c>
      <c r="B246" s="65" t="str">
        <f t="shared" si="29"/>
        <v>A246</v>
      </c>
      <c r="C246" s="66">
        <v>234</v>
      </c>
      <c r="D246" s="37">
        <f t="shared" si="30"/>
        <v>0</v>
      </c>
      <c r="E246" s="37">
        <f t="shared" si="35"/>
        <v>0</v>
      </c>
      <c r="F246" s="37">
        <f t="shared" si="31"/>
        <v>0</v>
      </c>
      <c r="G246" s="37">
        <f t="shared" si="32"/>
        <v>0</v>
      </c>
      <c r="H246" s="37">
        <f t="shared" si="27"/>
        <v>0</v>
      </c>
      <c r="I246" s="38">
        <f t="shared" si="28"/>
        <v>0</v>
      </c>
      <c r="J246" s="36"/>
      <c r="K246" s="67">
        <f t="shared" si="33"/>
        <v>0.05</v>
      </c>
    </row>
    <row r="247" spans="1:11" s="37" customFormat="1" ht="15.95" customHeight="1" x14ac:dyDescent="0.2">
      <c r="A247" s="68">
        <f t="shared" si="34"/>
        <v>51104</v>
      </c>
      <c r="B247" s="65" t="str">
        <f t="shared" si="29"/>
        <v>A247</v>
      </c>
      <c r="C247" s="66">
        <v>235</v>
      </c>
      <c r="D247" s="37">
        <f t="shared" si="30"/>
        <v>0</v>
      </c>
      <c r="E247" s="37">
        <f t="shared" si="35"/>
        <v>0</v>
      </c>
      <c r="F247" s="37">
        <f t="shared" si="31"/>
        <v>0</v>
      </c>
      <c r="G247" s="37">
        <f t="shared" si="32"/>
        <v>0</v>
      </c>
      <c r="H247" s="37">
        <f t="shared" si="27"/>
        <v>0</v>
      </c>
      <c r="I247" s="38">
        <f t="shared" si="28"/>
        <v>0</v>
      </c>
      <c r="J247" s="36"/>
      <c r="K247" s="67">
        <f t="shared" si="33"/>
        <v>0.05</v>
      </c>
    </row>
    <row r="248" spans="1:11" s="37" customFormat="1" ht="15.95" customHeight="1" x14ac:dyDescent="0.2">
      <c r="A248" s="68">
        <f t="shared" si="34"/>
        <v>51135</v>
      </c>
      <c r="B248" s="65" t="str">
        <f t="shared" si="29"/>
        <v>A248</v>
      </c>
      <c r="C248" s="66">
        <v>236</v>
      </c>
      <c r="D248" s="37">
        <f t="shared" si="30"/>
        <v>0</v>
      </c>
      <c r="E248" s="37">
        <f t="shared" si="35"/>
        <v>0</v>
      </c>
      <c r="F248" s="37">
        <f t="shared" si="31"/>
        <v>0</v>
      </c>
      <c r="G248" s="37">
        <f t="shared" si="32"/>
        <v>0</v>
      </c>
      <c r="H248" s="37">
        <f t="shared" si="27"/>
        <v>0</v>
      </c>
      <c r="I248" s="38">
        <f t="shared" si="28"/>
        <v>0</v>
      </c>
      <c r="J248" s="36"/>
      <c r="K248" s="67">
        <f t="shared" si="33"/>
        <v>0.05</v>
      </c>
    </row>
    <row r="249" spans="1:11" s="37" customFormat="1" ht="15.95" customHeight="1" x14ac:dyDescent="0.2">
      <c r="A249" s="68">
        <f t="shared" si="34"/>
        <v>51166</v>
      </c>
      <c r="B249" s="65" t="str">
        <f t="shared" si="29"/>
        <v>A249</v>
      </c>
      <c r="C249" s="66">
        <v>237</v>
      </c>
      <c r="D249" s="37">
        <f t="shared" si="30"/>
        <v>0</v>
      </c>
      <c r="E249" s="37">
        <f t="shared" si="35"/>
        <v>0</v>
      </c>
      <c r="F249" s="37">
        <f t="shared" si="31"/>
        <v>0</v>
      </c>
      <c r="G249" s="37">
        <f t="shared" si="32"/>
        <v>0</v>
      </c>
      <c r="H249" s="37">
        <f t="shared" si="27"/>
        <v>0</v>
      </c>
      <c r="I249" s="38">
        <f t="shared" si="28"/>
        <v>0</v>
      </c>
      <c r="J249" s="36"/>
      <c r="K249" s="67">
        <f t="shared" si="33"/>
        <v>0.05</v>
      </c>
    </row>
    <row r="250" spans="1:11" s="37" customFormat="1" ht="15.95" customHeight="1" x14ac:dyDescent="0.2">
      <c r="A250" s="68">
        <f t="shared" si="34"/>
        <v>51195</v>
      </c>
      <c r="B250" s="65" t="str">
        <f t="shared" si="29"/>
        <v>A250</v>
      </c>
      <c r="C250" s="66">
        <v>238</v>
      </c>
      <c r="D250" s="37">
        <f t="shared" si="30"/>
        <v>0</v>
      </c>
      <c r="E250" s="37">
        <f t="shared" si="35"/>
        <v>0</v>
      </c>
      <c r="F250" s="37">
        <f t="shared" si="31"/>
        <v>0</v>
      </c>
      <c r="G250" s="37">
        <f t="shared" si="32"/>
        <v>0</v>
      </c>
      <c r="H250" s="37">
        <f t="shared" si="27"/>
        <v>0</v>
      </c>
      <c r="I250" s="38">
        <f t="shared" si="28"/>
        <v>0</v>
      </c>
      <c r="J250" s="36"/>
      <c r="K250" s="67">
        <f t="shared" si="33"/>
        <v>0.05</v>
      </c>
    </row>
    <row r="251" spans="1:11" s="37" customFormat="1" ht="15.95" customHeight="1" x14ac:dyDescent="0.2">
      <c r="A251" s="68">
        <f t="shared" si="34"/>
        <v>51226</v>
      </c>
      <c r="B251" s="65" t="str">
        <f t="shared" si="29"/>
        <v>A251</v>
      </c>
      <c r="C251" s="66">
        <v>239</v>
      </c>
      <c r="D251" s="37">
        <f t="shared" si="30"/>
        <v>0</v>
      </c>
      <c r="E251" s="37">
        <f t="shared" si="35"/>
        <v>0</v>
      </c>
      <c r="F251" s="37">
        <f t="shared" si="31"/>
        <v>0</v>
      </c>
      <c r="G251" s="37">
        <f t="shared" si="32"/>
        <v>0</v>
      </c>
      <c r="H251" s="37">
        <f t="shared" si="27"/>
        <v>0</v>
      </c>
      <c r="I251" s="38">
        <f t="shared" si="28"/>
        <v>0</v>
      </c>
      <c r="J251" s="36"/>
      <c r="K251" s="67">
        <f t="shared" si="33"/>
        <v>0.05</v>
      </c>
    </row>
    <row r="252" spans="1:11" s="37" customFormat="1" ht="15.95" customHeight="1" x14ac:dyDescent="0.2">
      <c r="A252" s="68">
        <f t="shared" si="34"/>
        <v>51256</v>
      </c>
      <c r="B252" s="65" t="str">
        <f t="shared" si="29"/>
        <v>A252</v>
      </c>
      <c r="C252" s="66">
        <v>240</v>
      </c>
      <c r="D252" s="37">
        <f t="shared" si="30"/>
        <v>0</v>
      </c>
      <c r="E252" s="37">
        <f t="shared" si="35"/>
        <v>0</v>
      </c>
      <c r="F252" s="37">
        <f t="shared" si="31"/>
        <v>0</v>
      </c>
      <c r="G252" s="37">
        <f t="shared" si="32"/>
        <v>0</v>
      </c>
      <c r="H252" s="37">
        <f t="shared" si="27"/>
        <v>0</v>
      </c>
      <c r="I252" s="38">
        <f t="shared" si="28"/>
        <v>0</v>
      </c>
      <c r="J252" s="36"/>
      <c r="K252" s="67">
        <f t="shared" si="33"/>
        <v>0.05</v>
      </c>
    </row>
    <row r="253" spans="1:11" s="37" customFormat="1" ht="15.95" customHeight="1" x14ac:dyDescent="0.2">
      <c r="A253" s="68">
        <f t="shared" si="34"/>
        <v>51287</v>
      </c>
      <c r="B253" s="65" t="str">
        <f t="shared" si="29"/>
        <v>A253</v>
      </c>
      <c r="C253" s="66">
        <v>241</v>
      </c>
      <c r="D253" s="37">
        <f t="shared" si="30"/>
        <v>0</v>
      </c>
      <c r="E253" s="37">
        <f t="shared" si="35"/>
        <v>0</v>
      </c>
      <c r="F253" s="37">
        <f t="shared" si="31"/>
        <v>0</v>
      </c>
      <c r="G253" s="37">
        <f t="shared" si="32"/>
        <v>0</v>
      </c>
      <c r="H253" s="37">
        <f t="shared" si="27"/>
        <v>0</v>
      </c>
      <c r="I253" s="38">
        <f t="shared" si="28"/>
        <v>0</v>
      </c>
      <c r="J253" s="36"/>
      <c r="K253" s="67">
        <f t="shared" si="33"/>
        <v>0.05</v>
      </c>
    </row>
    <row r="254" spans="1:11" s="37" customFormat="1" ht="15.95" customHeight="1" x14ac:dyDescent="0.2">
      <c r="A254" s="68">
        <f t="shared" si="34"/>
        <v>51317</v>
      </c>
      <c r="B254" s="65" t="str">
        <f t="shared" si="29"/>
        <v>A254</v>
      </c>
      <c r="C254" s="66">
        <v>242</v>
      </c>
      <c r="D254" s="37">
        <f t="shared" si="30"/>
        <v>0</v>
      </c>
      <c r="E254" s="37">
        <f t="shared" si="35"/>
        <v>0</v>
      </c>
      <c r="F254" s="37">
        <f t="shared" si="31"/>
        <v>0</v>
      </c>
      <c r="G254" s="37">
        <f t="shared" si="32"/>
        <v>0</v>
      </c>
      <c r="H254" s="37">
        <f t="shared" si="27"/>
        <v>0</v>
      </c>
      <c r="I254" s="38">
        <f t="shared" si="28"/>
        <v>0</v>
      </c>
      <c r="J254" s="36"/>
      <c r="K254" s="67">
        <f t="shared" si="33"/>
        <v>0.05</v>
      </c>
    </row>
    <row r="255" spans="1:11" s="37" customFormat="1" ht="15.95" customHeight="1" x14ac:dyDescent="0.2">
      <c r="A255" s="68">
        <f t="shared" si="34"/>
        <v>51348</v>
      </c>
      <c r="B255" s="65" t="str">
        <f t="shared" si="29"/>
        <v>A255</v>
      </c>
      <c r="C255" s="66">
        <v>243</v>
      </c>
      <c r="D255" s="37">
        <f t="shared" si="30"/>
        <v>0</v>
      </c>
      <c r="E255" s="37">
        <f t="shared" si="35"/>
        <v>0</v>
      </c>
      <c r="F255" s="37">
        <f t="shared" si="31"/>
        <v>0</v>
      </c>
      <c r="G255" s="37">
        <f t="shared" si="32"/>
        <v>0</v>
      </c>
      <c r="H255" s="37">
        <f t="shared" si="27"/>
        <v>0</v>
      </c>
      <c r="I255" s="38">
        <f t="shared" si="28"/>
        <v>0</v>
      </c>
      <c r="J255" s="36"/>
      <c r="K255" s="67">
        <f t="shared" si="33"/>
        <v>0.05</v>
      </c>
    </row>
    <row r="256" spans="1:11" s="37" customFormat="1" ht="15.95" customHeight="1" x14ac:dyDescent="0.2">
      <c r="A256" s="68">
        <f t="shared" si="34"/>
        <v>51379</v>
      </c>
      <c r="B256" s="65" t="str">
        <f t="shared" si="29"/>
        <v>A256</v>
      </c>
      <c r="C256" s="66">
        <v>244</v>
      </c>
      <c r="D256" s="37">
        <f t="shared" si="30"/>
        <v>0</v>
      </c>
      <c r="E256" s="37">
        <f t="shared" si="35"/>
        <v>0</v>
      </c>
      <c r="F256" s="37">
        <f t="shared" si="31"/>
        <v>0</v>
      </c>
      <c r="G256" s="37">
        <f t="shared" si="32"/>
        <v>0</v>
      </c>
      <c r="H256" s="37">
        <f t="shared" si="27"/>
        <v>0</v>
      </c>
      <c r="I256" s="38">
        <f t="shared" si="28"/>
        <v>0</v>
      </c>
      <c r="J256" s="36"/>
      <c r="K256" s="67">
        <f t="shared" si="33"/>
        <v>0.05</v>
      </c>
    </row>
    <row r="257" spans="1:11" s="37" customFormat="1" ht="15.95" customHeight="1" x14ac:dyDescent="0.2">
      <c r="A257" s="68">
        <f t="shared" si="34"/>
        <v>51409</v>
      </c>
      <c r="B257" s="65" t="str">
        <f t="shared" si="29"/>
        <v>A257</v>
      </c>
      <c r="C257" s="66">
        <v>245</v>
      </c>
      <c r="D257" s="37">
        <f t="shared" si="30"/>
        <v>0</v>
      </c>
      <c r="E257" s="37">
        <f t="shared" si="35"/>
        <v>0</v>
      </c>
      <c r="F257" s="37">
        <f t="shared" si="31"/>
        <v>0</v>
      </c>
      <c r="G257" s="37">
        <f t="shared" si="32"/>
        <v>0</v>
      </c>
      <c r="H257" s="37">
        <f t="shared" si="27"/>
        <v>0</v>
      </c>
      <c r="I257" s="38">
        <f t="shared" si="28"/>
        <v>0</v>
      </c>
      <c r="J257" s="36"/>
      <c r="K257" s="67">
        <f t="shared" si="33"/>
        <v>0.05</v>
      </c>
    </row>
    <row r="258" spans="1:11" s="37" customFormat="1" ht="15.95" customHeight="1" x14ac:dyDescent="0.2">
      <c r="A258" s="68">
        <f t="shared" si="34"/>
        <v>51440</v>
      </c>
      <c r="B258" s="65" t="str">
        <f t="shared" si="29"/>
        <v>A258</v>
      </c>
      <c r="C258" s="66">
        <v>246</v>
      </c>
      <c r="D258" s="37">
        <f t="shared" si="30"/>
        <v>0</v>
      </c>
      <c r="E258" s="37">
        <f t="shared" si="35"/>
        <v>0</v>
      </c>
      <c r="F258" s="37">
        <f t="shared" si="31"/>
        <v>0</v>
      </c>
      <c r="G258" s="37">
        <f t="shared" si="32"/>
        <v>0</v>
      </c>
      <c r="H258" s="37">
        <f t="shared" si="27"/>
        <v>0</v>
      </c>
      <c r="I258" s="38">
        <f t="shared" si="28"/>
        <v>0</v>
      </c>
      <c r="J258" s="36"/>
      <c r="K258" s="67">
        <f t="shared" si="33"/>
        <v>0.05</v>
      </c>
    </row>
    <row r="259" spans="1:11" s="37" customFormat="1" ht="15.95" customHeight="1" x14ac:dyDescent="0.2">
      <c r="A259" s="68">
        <f t="shared" si="34"/>
        <v>51470</v>
      </c>
      <c r="B259" s="65" t="str">
        <f t="shared" si="29"/>
        <v>A259</v>
      </c>
      <c r="C259" s="66">
        <v>247</v>
      </c>
      <c r="D259" s="37">
        <f t="shared" si="30"/>
        <v>0</v>
      </c>
      <c r="E259" s="37">
        <f t="shared" si="35"/>
        <v>0</v>
      </c>
      <c r="F259" s="37">
        <f t="shared" si="31"/>
        <v>0</v>
      </c>
      <c r="G259" s="37">
        <f t="shared" si="32"/>
        <v>0</v>
      </c>
      <c r="H259" s="37">
        <f t="shared" si="27"/>
        <v>0</v>
      </c>
      <c r="I259" s="38">
        <f t="shared" si="28"/>
        <v>0</v>
      </c>
      <c r="J259" s="36"/>
      <c r="K259" s="67">
        <f t="shared" si="33"/>
        <v>0.05</v>
      </c>
    </row>
    <row r="260" spans="1:11" s="37" customFormat="1" ht="15.95" customHeight="1" x14ac:dyDescent="0.2">
      <c r="A260" s="68">
        <f t="shared" si="34"/>
        <v>51501</v>
      </c>
      <c r="B260" s="65" t="str">
        <f t="shared" si="29"/>
        <v>A260</v>
      </c>
      <c r="C260" s="66">
        <v>248</v>
      </c>
      <c r="D260" s="37">
        <f t="shared" si="30"/>
        <v>0</v>
      </c>
      <c r="E260" s="37">
        <f t="shared" si="35"/>
        <v>0</v>
      </c>
      <c r="F260" s="37">
        <f t="shared" si="31"/>
        <v>0</v>
      </c>
      <c r="G260" s="37">
        <f t="shared" si="32"/>
        <v>0</v>
      </c>
      <c r="H260" s="37">
        <f t="shared" si="27"/>
        <v>0</v>
      </c>
      <c r="I260" s="38">
        <f t="shared" si="28"/>
        <v>0</v>
      </c>
      <c r="J260" s="36"/>
      <c r="K260" s="67">
        <f t="shared" si="33"/>
        <v>0.05</v>
      </c>
    </row>
    <row r="261" spans="1:11" s="37" customFormat="1" ht="15.95" customHeight="1" x14ac:dyDescent="0.2">
      <c r="A261" s="68">
        <f t="shared" si="34"/>
        <v>51532</v>
      </c>
      <c r="B261" s="65" t="str">
        <f t="shared" si="29"/>
        <v>A261</v>
      </c>
      <c r="C261" s="66">
        <v>249</v>
      </c>
      <c r="D261" s="37">
        <f t="shared" si="30"/>
        <v>0</v>
      </c>
      <c r="E261" s="37">
        <f t="shared" si="35"/>
        <v>0</v>
      </c>
      <c r="F261" s="37">
        <f t="shared" si="31"/>
        <v>0</v>
      </c>
      <c r="G261" s="37">
        <f t="shared" si="32"/>
        <v>0</v>
      </c>
      <c r="H261" s="37">
        <f t="shared" si="27"/>
        <v>0</v>
      </c>
      <c r="I261" s="38">
        <f t="shared" si="28"/>
        <v>0</v>
      </c>
      <c r="J261" s="36"/>
      <c r="K261" s="67">
        <f t="shared" si="33"/>
        <v>0.05</v>
      </c>
    </row>
    <row r="262" spans="1:11" s="37" customFormat="1" ht="15.95" customHeight="1" x14ac:dyDescent="0.2">
      <c r="A262" s="68">
        <f t="shared" si="34"/>
        <v>51560</v>
      </c>
      <c r="B262" s="65" t="str">
        <f t="shared" si="29"/>
        <v>A262</v>
      </c>
      <c r="C262" s="66">
        <v>250</v>
      </c>
      <c r="D262" s="37">
        <f t="shared" si="30"/>
        <v>0</v>
      </c>
      <c r="E262" s="37">
        <f t="shared" si="35"/>
        <v>0</v>
      </c>
      <c r="F262" s="37">
        <f t="shared" si="31"/>
        <v>0</v>
      </c>
      <c r="G262" s="37">
        <f t="shared" si="32"/>
        <v>0</v>
      </c>
      <c r="H262" s="37">
        <f t="shared" si="27"/>
        <v>0</v>
      </c>
      <c r="I262" s="38">
        <f t="shared" si="28"/>
        <v>0</v>
      </c>
      <c r="J262" s="36"/>
      <c r="K262" s="67">
        <f t="shared" si="33"/>
        <v>0.05</v>
      </c>
    </row>
    <row r="263" spans="1:11" s="37" customFormat="1" ht="15.95" customHeight="1" x14ac:dyDescent="0.2">
      <c r="A263" s="68">
        <f t="shared" si="34"/>
        <v>51591</v>
      </c>
      <c r="B263" s="65" t="str">
        <f t="shared" si="29"/>
        <v>A263</v>
      </c>
      <c r="C263" s="66">
        <v>251</v>
      </c>
      <c r="D263" s="37">
        <f t="shared" si="30"/>
        <v>0</v>
      </c>
      <c r="E263" s="37">
        <f t="shared" si="35"/>
        <v>0</v>
      </c>
      <c r="F263" s="37">
        <f t="shared" si="31"/>
        <v>0</v>
      </c>
      <c r="G263" s="37">
        <f t="shared" si="32"/>
        <v>0</v>
      </c>
      <c r="H263" s="37">
        <f t="shared" si="27"/>
        <v>0</v>
      </c>
      <c r="I263" s="38">
        <f t="shared" si="28"/>
        <v>0</v>
      </c>
      <c r="J263" s="36"/>
      <c r="K263" s="67">
        <f t="shared" si="33"/>
        <v>0.05</v>
      </c>
    </row>
    <row r="264" spans="1:11" s="37" customFormat="1" ht="15.95" customHeight="1" x14ac:dyDescent="0.2">
      <c r="A264" s="68">
        <f t="shared" si="34"/>
        <v>51621</v>
      </c>
      <c r="B264" s="65" t="str">
        <f t="shared" si="29"/>
        <v>A264</v>
      </c>
      <c r="C264" s="66">
        <v>252</v>
      </c>
      <c r="D264" s="37">
        <f t="shared" si="30"/>
        <v>0</v>
      </c>
      <c r="E264" s="37">
        <f t="shared" si="35"/>
        <v>0</v>
      </c>
      <c r="F264" s="37">
        <f t="shared" si="31"/>
        <v>0</v>
      </c>
      <c r="G264" s="37">
        <f t="shared" si="32"/>
        <v>0</v>
      </c>
      <c r="H264" s="37">
        <f t="shared" si="27"/>
        <v>0</v>
      </c>
      <c r="I264" s="38">
        <f t="shared" si="28"/>
        <v>0</v>
      </c>
      <c r="J264" s="36"/>
      <c r="K264" s="67">
        <f t="shared" si="33"/>
        <v>0.05</v>
      </c>
    </row>
    <row r="265" spans="1:11" s="37" customFormat="1" ht="15.95" customHeight="1" x14ac:dyDescent="0.2">
      <c r="A265" s="68">
        <f t="shared" si="34"/>
        <v>51652</v>
      </c>
      <c r="B265" s="65" t="str">
        <f t="shared" si="29"/>
        <v>A265</v>
      </c>
      <c r="C265" s="66">
        <v>253</v>
      </c>
      <c r="D265" s="37">
        <f t="shared" si="30"/>
        <v>0</v>
      </c>
      <c r="E265" s="37">
        <f t="shared" si="35"/>
        <v>0</v>
      </c>
      <c r="F265" s="37">
        <f t="shared" si="31"/>
        <v>0</v>
      </c>
      <c r="G265" s="37">
        <f t="shared" si="32"/>
        <v>0</v>
      </c>
      <c r="H265" s="37">
        <f t="shared" si="27"/>
        <v>0</v>
      </c>
      <c r="I265" s="38">
        <f t="shared" si="28"/>
        <v>0</v>
      </c>
      <c r="J265" s="36"/>
      <c r="K265" s="67">
        <f t="shared" si="33"/>
        <v>0.05</v>
      </c>
    </row>
    <row r="266" spans="1:11" s="37" customFormat="1" ht="15.95" customHeight="1" x14ac:dyDescent="0.2">
      <c r="A266" s="68">
        <f t="shared" si="34"/>
        <v>51682</v>
      </c>
      <c r="B266" s="65" t="str">
        <f t="shared" si="29"/>
        <v>A266</v>
      </c>
      <c r="C266" s="66">
        <v>254</v>
      </c>
      <c r="D266" s="37">
        <f t="shared" si="30"/>
        <v>0</v>
      </c>
      <c r="E266" s="37">
        <f t="shared" si="35"/>
        <v>0</v>
      </c>
      <c r="F266" s="37">
        <f t="shared" si="31"/>
        <v>0</v>
      </c>
      <c r="G266" s="37">
        <f t="shared" si="32"/>
        <v>0</v>
      </c>
      <c r="H266" s="37">
        <f t="shared" si="27"/>
        <v>0</v>
      </c>
      <c r="I266" s="38">
        <f t="shared" si="28"/>
        <v>0</v>
      </c>
      <c r="J266" s="36"/>
      <c r="K266" s="67">
        <f t="shared" si="33"/>
        <v>0.05</v>
      </c>
    </row>
    <row r="267" spans="1:11" s="37" customFormat="1" ht="15.95" customHeight="1" x14ac:dyDescent="0.2">
      <c r="A267" s="68">
        <f t="shared" si="34"/>
        <v>51713</v>
      </c>
      <c r="B267" s="65" t="str">
        <f t="shared" si="29"/>
        <v>A267</v>
      </c>
      <c r="C267" s="66">
        <v>255</v>
      </c>
      <c r="D267" s="37">
        <f t="shared" si="30"/>
        <v>0</v>
      </c>
      <c r="E267" s="37">
        <f t="shared" si="35"/>
        <v>0</v>
      </c>
      <c r="F267" s="37">
        <f t="shared" si="31"/>
        <v>0</v>
      </c>
      <c r="G267" s="37">
        <f t="shared" si="32"/>
        <v>0</v>
      </c>
      <c r="H267" s="37">
        <f t="shared" si="27"/>
        <v>0</v>
      </c>
      <c r="I267" s="38">
        <f t="shared" si="28"/>
        <v>0</v>
      </c>
      <c r="J267" s="36"/>
      <c r="K267" s="67">
        <f t="shared" si="33"/>
        <v>0.05</v>
      </c>
    </row>
    <row r="268" spans="1:11" s="37" customFormat="1" ht="15.95" customHeight="1" x14ac:dyDescent="0.2">
      <c r="A268" s="68">
        <f t="shared" si="34"/>
        <v>51744</v>
      </c>
      <c r="B268" s="65" t="str">
        <f t="shared" si="29"/>
        <v>A268</v>
      </c>
      <c r="C268" s="66">
        <v>256</v>
      </c>
      <c r="D268" s="37">
        <f t="shared" si="30"/>
        <v>0</v>
      </c>
      <c r="E268" s="37">
        <f t="shared" si="35"/>
        <v>0</v>
      </c>
      <c r="F268" s="37">
        <f t="shared" si="31"/>
        <v>0</v>
      </c>
      <c r="G268" s="37">
        <f t="shared" si="32"/>
        <v>0</v>
      </c>
      <c r="H268" s="37">
        <f t="shared" si="27"/>
        <v>0</v>
      </c>
      <c r="I268" s="38">
        <f t="shared" si="28"/>
        <v>0</v>
      </c>
      <c r="J268" s="36"/>
      <c r="K268" s="67">
        <f t="shared" si="33"/>
        <v>0.05</v>
      </c>
    </row>
    <row r="269" spans="1:11" s="37" customFormat="1" ht="15.95" customHeight="1" x14ac:dyDescent="0.2">
      <c r="A269" s="68">
        <f t="shared" si="34"/>
        <v>51774</v>
      </c>
      <c r="B269" s="65" t="str">
        <f t="shared" si="29"/>
        <v>A269</v>
      </c>
      <c r="C269" s="66">
        <v>257</v>
      </c>
      <c r="D269" s="37">
        <f t="shared" si="30"/>
        <v>0</v>
      </c>
      <c r="E269" s="37">
        <f t="shared" si="35"/>
        <v>0</v>
      </c>
      <c r="F269" s="37">
        <f t="shared" si="31"/>
        <v>0</v>
      </c>
      <c r="G269" s="37">
        <f t="shared" si="32"/>
        <v>0</v>
      </c>
      <c r="H269" s="37">
        <f t="shared" ref="H269:H332" si="36">D269-G269</f>
        <v>0</v>
      </c>
      <c r="I269" s="38">
        <f t="shared" ref="I269:I332" si="37">H269/$D$4</f>
        <v>0</v>
      </c>
      <c r="J269" s="36"/>
      <c r="K269" s="67">
        <f t="shared" si="33"/>
        <v>0.05</v>
      </c>
    </row>
    <row r="270" spans="1:11" s="37" customFormat="1" ht="15.95" customHeight="1" x14ac:dyDescent="0.2">
      <c r="A270" s="68">
        <f t="shared" si="34"/>
        <v>51805</v>
      </c>
      <c r="B270" s="65" t="str">
        <f t="shared" ref="B270:B333" si="38">"A"&amp;ROW(A270)</f>
        <v>A270</v>
      </c>
      <c r="C270" s="66">
        <v>258</v>
      </c>
      <c r="D270" s="37">
        <f t="shared" ref="D270:D333" si="39">IF(ROUND(H269,0)&gt;0,H269,0)</f>
        <v>0</v>
      </c>
      <c r="E270" s="37">
        <f t="shared" si="35"/>
        <v>0</v>
      </c>
      <c r="F270" s="37">
        <f t="shared" ref="F270:F333" si="40">IF($D$6+1-C270&lt;=0,0,IF($D$9="Beginning",(D270-E270)*K270/12,D270*K270/12))</f>
        <v>0</v>
      </c>
      <c r="G270" s="37">
        <f t="shared" ref="G270:G333" si="41">IF(ROUND($D$6+1-C270,2)&lt;=0,0,E270-F270)</f>
        <v>0</v>
      </c>
      <c r="H270" s="37">
        <f t="shared" si="36"/>
        <v>0</v>
      </c>
      <c r="I270" s="38">
        <f t="shared" si="37"/>
        <v>0</v>
      </c>
      <c r="J270" s="36"/>
      <c r="K270" s="67">
        <f t="shared" ref="K270:K333" si="42">$D$5</f>
        <v>0.05</v>
      </c>
    </row>
    <row r="271" spans="1:11" s="37" customFormat="1" ht="15.95" customHeight="1" x14ac:dyDescent="0.2">
      <c r="A271" s="68">
        <f t="shared" ref="A271:A334" si="43">DATE(YEAR(A270),MONTH(A270)+2,1-1)</f>
        <v>51835</v>
      </c>
      <c r="B271" s="65" t="str">
        <f t="shared" si="38"/>
        <v>A271</v>
      </c>
      <c r="C271" s="66">
        <v>259</v>
      </c>
      <c r="D271" s="37">
        <f t="shared" si="39"/>
        <v>0</v>
      </c>
      <c r="E271" s="37">
        <f t="shared" ref="E271:E334" si="44">IF($D$6+1-C271&lt;=0,0,IF($D$9="Beginning",PMT(K270/12,$D$6+1-C271,-(D270-E270),-PV(K270/12,1,0,$D$10),0),PMT(K271/12,$D$6+1-C271,-D271,$D$10,0)))</f>
        <v>0</v>
      </c>
      <c r="F271" s="37">
        <f t="shared" si="40"/>
        <v>0</v>
      </c>
      <c r="G271" s="37">
        <f t="shared" si="41"/>
        <v>0</v>
      </c>
      <c r="H271" s="37">
        <f t="shared" si="36"/>
        <v>0</v>
      </c>
      <c r="I271" s="38">
        <f t="shared" si="37"/>
        <v>0</v>
      </c>
      <c r="J271" s="36"/>
      <c r="K271" s="67">
        <f t="shared" si="42"/>
        <v>0.05</v>
      </c>
    </row>
    <row r="272" spans="1:11" s="37" customFormat="1" ht="15.95" customHeight="1" x14ac:dyDescent="0.2">
      <c r="A272" s="68">
        <f t="shared" si="43"/>
        <v>51866</v>
      </c>
      <c r="B272" s="65" t="str">
        <f t="shared" si="38"/>
        <v>A272</v>
      </c>
      <c r="C272" s="66">
        <v>260</v>
      </c>
      <c r="D272" s="37">
        <f t="shared" si="39"/>
        <v>0</v>
      </c>
      <c r="E272" s="37">
        <f t="shared" si="44"/>
        <v>0</v>
      </c>
      <c r="F272" s="37">
        <f t="shared" si="40"/>
        <v>0</v>
      </c>
      <c r="G272" s="37">
        <f t="shared" si="41"/>
        <v>0</v>
      </c>
      <c r="H272" s="37">
        <f t="shared" si="36"/>
        <v>0</v>
      </c>
      <c r="I272" s="38">
        <f t="shared" si="37"/>
        <v>0</v>
      </c>
      <c r="J272" s="36"/>
      <c r="K272" s="67">
        <f t="shared" si="42"/>
        <v>0.05</v>
      </c>
    </row>
    <row r="273" spans="1:11" s="37" customFormat="1" ht="15.95" customHeight="1" x14ac:dyDescent="0.2">
      <c r="A273" s="68">
        <f t="shared" si="43"/>
        <v>51897</v>
      </c>
      <c r="B273" s="65" t="str">
        <f t="shared" si="38"/>
        <v>A273</v>
      </c>
      <c r="C273" s="66">
        <v>261</v>
      </c>
      <c r="D273" s="37">
        <f t="shared" si="39"/>
        <v>0</v>
      </c>
      <c r="E273" s="37">
        <f t="shared" si="44"/>
        <v>0</v>
      </c>
      <c r="F273" s="37">
        <f t="shared" si="40"/>
        <v>0</v>
      </c>
      <c r="G273" s="37">
        <f t="shared" si="41"/>
        <v>0</v>
      </c>
      <c r="H273" s="37">
        <f t="shared" si="36"/>
        <v>0</v>
      </c>
      <c r="I273" s="38">
        <f t="shared" si="37"/>
        <v>0</v>
      </c>
      <c r="J273" s="36"/>
      <c r="K273" s="67">
        <f t="shared" si="42"/>
        <v>0.05</v>
      </c>
    </row>
    <row r="274" spans="1:11" s="37" customFormat="1" ht="15.95" customHeight="1" x14ac:dyDescent="0.2">
      <c r="A274" s="68">
        <f t="shared" si="43"/>
        <v>51925</v>
      </c>
      <c r="B274" s="65" t="str">
        <f t="shared" si="38"/>
        <v>A274</v>
      </c>
      <c r="C274" s="66">
        <v>262</v>
      </c>
      <c r="D274" s="37">
        <f t="shared" si="39"/>
        <v>0</v>
      </c>
      <c r="E274" s="37">
        <f t="shared" si="44"/>
        <v>0</v>
      </c>
      <c r="F274" s="37">
        <f t="shared" si="40"/>
        <v>0</v>
      </c>
      <c r="G274" s="37">
        <f t="shared" si="41"/>
        <v>0</v>
      </c>
      <c r="H274" s="37">
        <f t="shared" si="36"/>
        <v>0</v>
      </c>
      <c r="I274" s="38">
        <f t="shared" si="37"/>
        <v>0</v>
      </c>
      <c r="J274" s="36"/>
      <c r="K274" s="67">
        <f t="shared" si="42"/>
        <v>0.05</v>
      </c>
    </row>
    <row r="275" spans="1:11" s="37" customFormat="1" ht="15.95" customHeight="1" x14ac:dyDescent="0.2">
      <c r="A275" s="68">
        <f t="shared" si="43"/>
        <v>51956</v>
      </c>
      <c r="B275" s="65" t="str">
        <f t="shared" si="38"/>
        <v>A275</v>
      </c>
      <c r="C275" s="66">
        <v>263</v>
      </c>
      <c r="D275" s="37">
        <f t="shared" si="39"/>
        <v>0</v>
      </c>
      <c r="E275" s="37">
        <f t="shared" si="44"/>
        <v>0</v>
      </c>
      <c r="F275" s="37">
        <f t="shared" si="40"/>
        <v>0</v>
      </c>
      <c r="G275" s="37">
        <f t="shared" si="41"/>
        <v>0</v>
      </c>
      <c r="H275" s="37">
        <f t="shared" si="36"/>
        <v>0</v>
      </c>
      <c r="I275" s="38">
        <f t="shared" si="37"/>
        <v>0</v>
      </c>
      <c r="J275" s="36"/>
      <c r="K275" s="67">
        <f t="shared" si="42"/>
        <v>0.05</v>
      </c>
    </row>
    <row r="276" spans="1:11" s="37" customFormat="1" ht="15.95" customHeight="1" x14ac:dyDescent="0.2">
      <c r="A276" s="68">
        <f t="shared" si="43"/>
        <v>51986</v>
      </c>
      <c r="B276" s="65" t="str">
        <f t="shared" si="38"/>
        <v>A276</v>
      </c>
      <c r="C276" s="66">
        <v>264</v>
      </c>
      <c r="D276" s="37">
        <f t="shared" si="39"/>
        <v>0</v>
      </c>
      <c r="E276" s="37">
        <f t="shared" si="44"/>
        <v>0</v>
      </c>
      <c r="F276" s="37">
        <f t="shared" si="40"/>
        <v>0</v>
      </c>
      <c r="G276" s="37">
        <f t="shared" si="41"/>
        <v>0</v>
      </c>
      <c r="H276" s="37">
        <f t="shared" si="36"/>
        <v>0</v>
      </c>
      <c r="I276" s="38">
        <f t="shared" si="37"/>
        <v>0</v>
      </c>
      <c r="J276" s="36"/>
      <c r="K276" s="67">
        <f t="shared" si="42"/>
        <v>0.05</v>
      </c>
    </row>
    <row r="277" spans="1:11" s="37" customFormat="1" ht="15.95" customHeight="1" x14ac:dyDescent="0.2">
      <c r="A277" s="68">
        <f t="shared" si="43"/>
        <v>52017</v>
      </c>
      <c r="B277" s="65" t="str">
        <f t="shared" si="38"/>
        <v>A277</v>
      </c>
      <c r="C277" s="66">
        <v>265</v>
      </c>
      <c r="D277" s="37">
        <f t="shared" si="39"/>
        <v>0</v>
      </c>
      <c r="E277" s="37">
        <f t="shared" si="44"/>
        <v>0</v>
      </c>
      <c r="F277" s="37">
        <f t="shared" si="40"/>
        <v>0</v>
      </c>
      <c r="G277" s="37">
        <f t="shared" si="41"/>
        <v>0</v>
      </c>
      <c r="H277" s="37">
        <f t="shared" si="36"/>
        <v>0</v>
      </c>
      <c r="I277" s="38">
        <f t="shared" si="37"/>
        <v>0</v>
      </c>
      <c r="J277" s="36"/>
      <c r="K277" s="67">
        <f t="shared" si="42"/>
        <v>0.05</v>
      </c>
    </row>
    <row r="278" spans="1:11" s="37" customFormat="1" ht="15.95" customHeight="1" x14ac:dyDescent="0.2">
      <c r="A278" s="68">
        <f t="shared" si="43"/>
        <v>52047</v>
      </c>
      <c r="B278" s="65" t="str">
        <f t="shared" si="38"/>
        <v>A278</v>
      </c>
      <c r="C278" s="66">
        <v>266</v>
      </c>
      <c r="D278" s="37">
        <f t="shared" si="39"/>
        <v>0</v>
      </c>
      <c r="E278" s="37">
        <f t="shared" si="44"/>
        <v>0</v>
      </c>
      <c r="F278" s="37">
        <f t="shared" si="40"/>
        <v>0</v>
      </c>
      <c r="G278" s="37">
        <f t="shared" si="41"/>
        <v>0</v>
      </c>
      <c r="H278" s="37">
        <f t="shared" si="36"/>
        <v>0</v>
      </c>
      <c r="I278" s="38">
        <f t="shared" si="37"/>
        <v>0</v>
      </c>
      <c r="J278" s="36"/>
      <c r="K278" s="67">
        <f t="shared" si="42"/>
        <v>0.05</v>
      </c>
    </row>
    <row r="279" spans="1:11" s="37" customFormat="1" ht="15.95" customHeight="1" x14ac:dyDescent="0.2">
      <c r="A279" s="68">
        <f t="shared" si="43"/>
        <v>52078</v>
      </c>
      <c r="B279" s="65" t="str">
        <f t="shared" si="38"/>
        <v>A279</v>
      </c>
      <c r="C279" s="66">
        <v>267</v>
      </c>
      <c r="D279" s="37">
        <f t="shared" si="39"/>
        <v>0</v>
      </c>
      <c r="E279" s="37">
        <f t="shared" si="44"/>
        <v>0</v>
      </c>
      <c r="F279" s="37">
        <f t="shared" si="40"/>
        <v>0</v>
      </c>
      <c r="G279" s="37">
        <f t="shared" si="41"/>
        <v>0</v>
      </c>
      <c r="H279" s="37">
        <f t="shared" si="36"/>
        <v>0</v>
      </c>
      <c r="I279" s="38">
        <f t="shared" si="37"/>
        <v>0</v>
      </c>
      <c r="J279" s="36"/>
      <c r="K279" s="67">
        <f t="shared" si="42"/>
        <v>0.05</v>
      </c>
    </row>
    <row r="280" spans="1:11" s="37" customFormat="1" ht="15.95" customHeight="1" x14ac:dyDescent="0.2">
      <c r="A280" s="68">
        <f t="shared" si="43"/>
        <v>52109</v>
      </c>
      <c r="B280" s="65" t="str">
        <f t="shared" si="38"/>
        <v>A280</v>
      </c>
      <c r="C280" s="66">
        <v>268</v>
      </c>
      <c r="D280" s="37">
        <f t="shared" si="39"/>
        <v>0</v>
      </c>
      <c r="E280" s="37">
        <f t="shared" si="44"/>
        <v>0</v>
      </c>
      <c r="F280" s="37">
        <f t="shared" si="40"/>
        <v>0</v>
      </c>
      <c r="G280" s="37">
        <f t="shared" si="41"/>
        <v>0</v>
      </c>
      <c r="H280" s="37">
        <f t="shared" si="36"/>
        <v>0</v>
      </c>
      <c r="I280" s="38">
        <f t="shared" si="37"/>
        <v>0</v>
      </c>
      <c r="J280" s="36"/>
      <c r="K280" s="67">
        <f t="shared" si="42"/>
        <v>0.05</v>
      </c>
    </row>
    <row r="281" spans="1:11" s="37" customFormat="1" ht="15.95" customHeight="1" x14ac:dyDescent="0.2">
      <c r="A281" s="68">
        <f t="shared" si="43"/>
        <v>52139</v>
      </c>
      <c r="B281" s="65" t="str">
        <f t="shared" si="38"/>
        <v>A281</v>
      </c>
      <c r="C281" s="66">
        <v>269</v>
      </c>
      <c r="D281" s="37">
        <f t="shared" si="39"/>
        <v>0</v>
      </c>
      <c r="E281" s="37">
        <f t="shared" si="44"/>
        <v>0</v>
      </c>
      <c r="F281" s="37">
        <f t="shared" si="40"/>
        <v>0</v>
      </c>
      <c r="G281" s="37">
        <f t="shared" si="41"/>
        <v>0</v>
      </c>
      <c r="H281" s="37">
        <f t="shared" si="36"/>
        <v>0</v>
      </c>
      <c r="I281" s="38">
        <f t="shared" si="37"/>
        <v>0</v>
      </c>
      <c r="J281" s="36"/>
      <c r="K281" s="67">
        <f t="shared" si="42"/>
        <v>0.05</v>
      </c>
    </row>
    <row r="282" spans="1:11" s="37" customFormat="1" ht="15.95" customHeight="1" x14ac:dyDescent="0.2">
      <c r="A282" s="68">
        <f t="shared" si="43"/>
        <v>52170</v>
      </c>
      <c r="B282" s="65" t="str">
        <f t="shared" si="38"/>
        <v>A282</v>
      </c>
      <c r="C282" s="66">
        <v>270</v>
      </c>
      <c r="D282" s="37">
        <f t="shared" si="39"/>
        <v>0</v>
      </c>
      <c r="E282" s="37">
        <f t="shared" si="44"/>
        <v>0</v>
      </c>
      <c r="F282" s="37">
        <f t="shared" si="40"/>
        <v>0</v>
      </c>
      <c r="G282" s="37">
        <f t="shared" si="41"/>
        <v>0</v>
      </c>
      <c r="H282" s="37">
        <f t="shared" si="36"/>
        <v>0</v>
      </c>
      <c r="I282" s="38">
        <f t="shared" si="37"/>
        <v>0</v>
      </c>
      <c r="J282" s="36"/>
      <c r="K282" s="67">
        <f t="shared" si="42"/>
        <v>0.05</v>
      </c>
    </row>
    <row r="283" spans="1:11" s="37" customFormat="1" ht="15.95" customHeight="1" x14ac:dyDescent="0.2">
      <c r="A283" s="68">
        <f t="shared" si="43"/>
        <v>52200</v>
      </c>
      <c r="B283" s="65" t="str">
        <f t="shared" si="38"/>
        <v>A283</v>
      </c>
      <c r="C283" s="66">
        <v>271</v>
      </c>
      <c r="D283" s="37">
        <f t="shared" si="39"/>
        <v>0</v>
      </c>
      <c r="E283" s="37">
        <f t="shared" si="44"/>
        <v>0</v>
      </c>
      <c r="F283" s="37">
        <f t="shared" si="40"/>
        <v>0</v>
      </c>
      <c r="G283" s="37">
        <f t="shared" si="41"/>
        <v>0</v>
      </c>
      <c r="H283" s="37">
        <f t="shared" si="36"/>
        <v>0</v>
      </c>
      <c r="I283" s="38">
        <f t="shared" si="37"/>
        <v>0</v>
      </c>
      <c r="J283" s="36"/>
      <c r="K283" s="67">
        <f t="shared" si="42"/>
        <v>0.05</v>
      </c>
    </row>
    <row r="284" spans="1:11" s="37" customFormat="1" ht="15.95" customHeight="1" x14ac:dyDescent="0.2">
      <c r="A284" s="68">
        <f t="shared" si="43"/>
        <v>52231</v>
      </c>
      <c r="B284" s="65" t="str">
        <f t="shared" si="38"/>
        <v>A284</v>
      </c>
      <c r="C284" s="66">
        <v>272</v>
      </c>
      <c r="D284" s="37">
        <f t="shared" si="39"/>
        <v>0</v>
      </c>
      <c r="E284" s="37">
        <f t="shared" si="44"/>
        <v>0</v>
      </c>
      <c r="F284" s="37">
        <f t="shared" si="40"/>
        <v>0</v>
      </c>
      <c r="G284" s="37">
        <f t="shared" si="41"/>
        <v>0</v>
      </c>
      <c r="H284" s="37">
        <f t="shared" si="36"/>
        <v>0</v>
      </c>
      <c r="I284" s="38">
        <f t="shared" si="37"/>
        <v>0</v>
      </c>
      <c r="J284" s="36"/>
      <c r="K284" s="67">
        <f t="shared" si="42"/>
        <v>0.05</v>
      </c>
    </row>
    <row r="285" spans="1:11" s="37" customFormat="1" ht="15.95" customHeight="1" x14ac:dyDescent="0.2">
      <c r="A285" s="68">
        <f t="shared" si="43"/>
        <v>52262</v>
      </c>
      <c r="B285" s="65" t="str">
        <f t="shared" si="38"/>
        <v>A285</v>
      </c>
      <c r="C285" s="66">
        <v>273</v>
      </c>
      <c r="D285" s="37">
        <f t="shared" si="39"/>
        <v>0</v>
      </c>
      <c r="E285" s="37">
        <f t="shared" si="44"/>
        <v>0</v>
      </c>
      <c r="F285" s="37">
        <f t="shared" si="40"/>
        <v>0</v>
      </c>
      <c r="G285" s="37">
        <f t="shared" si="41"/>
        <v>0</v>
      </c>
      <c r="H285" s="37">
        <f t="shared" si="36"/>
        <v>0</v>
      </c>
      <c r="I285" s="38">
        <f t="shared" si="37"/>
        <v>0</v>
      </c>
      <c r="J285" s="36"/>
      <c r="K285" s="67">
        <f t="shared" si="42"/>
        <v>0.05</v>
      </c>
    </row>
    <row r="286" spans="1:11" s="37" customFormat="1" ht="15.95" customHeight="1" x14ac:dyDescent="0.2">
      <c r="A286" s="68">
        <f t="shared" si="43"/>
        <v>52290</v>
      </c>
      <c r="B286" s="65" t="str">
        <f t="shared" si="38"/>
        <v>A286</v>
      </c>
      <c r="C286" s="66">
        <v>274</v>
      </c>
      <c r="D286" s="37">
        <f t="shared" si="39"/>
        <v>0</v>
      </c>
      <c r="E286" s="37">
        <f t="shared" si="44"/>
        <v>0</v>
      </c>
      <c r="F286" s="37">
        <f t="shared" si="40"/>
        <v>0</v>
      </c>
      <c r="G286" s="37">
        <f t="shared" si="41"/>
        <v>0</v>
      </c>
      <c r="H286" s="37">
        <f t="shared" si="36"/>
        <v>0</v>
      </c>
      <c r="I286" s="38">
        <f t="shared" si="37"/>
        <v>0</v>
      </c>
      <c r="J286" s="36"/>
      <c r="K286" s="67">
        <f t="shared" si="42"/>
        <v>0.05</v>
      </c>
    </row>
    <row r="287" spans="1:11" s="37" customFormat="1" ht="15.95" customHeight="1" x14ac:dyDescent="0.2">
      <c r="A287" s="68">
        <f t="shared" si="43"/>
        <v>52321</v>
      </c>
      <c r="B287" s="65" t="str">
        <f t="shared" si="38"/>
        <v>A287</v>
      </c>
      <c r="C287" s="66">
        <v>275</v>
      </c>
      <c r="D287" s="37">
        <f t="shared" si="39"/>
        <v>0</v>
      </c>
      <c r="E287" s="37">
        <f t="shared" si="44"/>
        <v>0</v>
      </c>
      <c r="F287" s="37">
        <f t="shared" si="40"/>
        <v>0</v>
      </c>
      <c r="G287" s="37">
        <f t="shared" si="41"/>
        <v>0</v>
      </c>
      <c r="H287" s="37">
        <f t="shared" si="36"/>
        <v>0</v>
      </c>
      <c r="I287" s="38">
        <f t="shared" si="37"/>
        <v>0</v>
      </c>
      <c r="J287" s="36"/>
      <c r="K287" s="67">
        <f t="shared" si="42"/>
        <v>0.05</v>
      </c>
    </row>
    <row r="288" spans="1:11" s="37" customFormat="1" ht="15.95" customHeight="1" x14ac:dyDescent="0.2">
      <c r="A288" s="68">
        <f t="shared" si="43"/>
        <v>52351</v>
      </c>
      <c r="B288" s="65" t="str">
        <f t="shared" si="38"/>
        <v>A288</v>
      </c>
      <c r="C288" s="66">
        <v>276</v>
      </c>
      <c r="D288" s="37">
        <f t="shared" si="39"/>
        <v>0</v>
      </c>
      <c r="E288" s="37">
        <f t="shared" si="44"/>
        <v>0</v>
      </c>
      <c r="F288" s="37">
        <f t="shared" si="40"/>
        <v>0</v>
      </c>
      <c r="G288" s="37">
        <f t="shared" si="41"/>
        <v>0</v>
      </c>
      <c r="H288" s="37">
        <f t="shared" si="36"/>
        <v>0</v>
      </c>
      <c r="I288" s="38">
        <f t="shared" si="37"/>
        <v>0</v>
      </c>
      <c r="J288" s="36"/>
      <c r="K288" s="67">
        <f t="shared" si="42"/>
        <v>0.05</v>
      </c>
    </row>
    <row r="289" spans="1:11" s="37" customFormat="1" ht="15.95" customHeight="1" x14ac:dyDescent="0.2">
      <c r="A289" s="68">
        <f t="shared" si="43"/>
        <v>52382</v>
      </c>
      <c r="B289" s="65" t="str">
        <f t="shared" si="38"/>
        <v>A289</v>
      </c>
      <c r="C289" s="66">
        <v>277</v>
      </c>
      <c r="D289" s="37">
        <f t="shared" si="39"/>
        <v>0</v>
      </c>
      <c r="E289" s="37">
        <f t="shared" si="44"/>
        <v>0</v>
      </c>
      <c r="F289" s="37">
        <f t="shared" si="40"/>
        <v>0</v>
      </c>
      <c r="G289" s="37">
        <f t="shared" si="41"/>
        <v>0</v>
      </c>
      <c r="H289" s="37">
        <f t="shared" si="36"/>
        <v>0</v>
      </c>
      <c r="I289" s="38">
        <f t="shared" si="37"/>
        <v>0</v>
      </c>
      <c r="J289" s="36"/>
      <c r="K289" s="67">
        <f t="shared" si="42"/>
        <v>0.05</v>
      </c>
    </row>
    <row r="290" spans="1:11" s="37" customFormat="1" ht="15.95" customHeight="1" x14ac:dyDescent="0.2">
      <c r="A290" s="68">
        <f t="shared" si="43"/>
        <v>52412</v>
      </c>
      <c r="B290" s="65" t="str">
        <f t="shared" si="38"/>
        <v>A290</v>
      </c>
      <c r="C290" s="66">
        <v>278</v>
      </c>
      <c r="D290" s="37">
        <f t="shared" si="39"/>
        <v>0</v>
      </c>
      <c r="E290" s="37">
        <f t="shared" si="44"/>
        <v>0</v>
      </c>
      <c r="F290" s="37">
        <f t="shared" si="40"/>
        <v>0</v>
      </c>
      <c r="G290" s="37">
        <f t="shared" si="41"/>
        <v>0</v>
      </c>
      <c r="H290" s="37">
        <f t="shared" si="36"/>
        <v>0</v>
      </c>
      <c r="I290" s="38">
        <f t="shared" si="37"/>
        <v>0</v>
      </c>
      <c r="J290" s="36"/>
      <c r="K290" s="67">
        <f t="shared" si="42"/>
        <v>0.05</v>
      </c>
    </row>
    <row r="291" spans="1:11" s="37" customFormat="1" ht="15.95" customHeight="1" x14ac:dyDescent="0.2">
      <c r="A291" s="68">
        <f t="shared" si="43"/>
        <v>52443</v>
      </c>
      <c r="B291" s="65" t="str">
        <f t="shared" si="38"/>
        <v>A291</v>
      </c>
      <c r="C291" s="66">
        <v>279</v>
      </c>
      <c r="D291" s="37">
        <f t="shared" si="39"/>
        <v>0</v>
      </c>
      <c r="E291" s="37">
        <f t="shared" si="44"/>
        <v>0</v>
      </c>
      <c r="F291" s="37">
        <f t="shared" si="40"/>
        <v>0</v>
      </c>
      <c r="G291" s="37">
        <f t="shared" si="41"/>
        <v>0</v>
      </c>
      <c r="H291" s="37">
        <f t="shared" si="36"/>
        <v>0</v>
      </c>
      <c r="I291" s="38">
        <f t="shared" si="37"/>
        <v>0</v>
      </c>
      <c r="J291" s="36"/>
      <c r="K291" s="67">
        <f t="shared" si="42"/>
        <v>0.05</v>
      </c>
    </row>
    <row r="292" spans="1:11" s="37" customFormat="1" ht="15.95" customHeight="1" x14ac:dyDescent="0.2">
      <c r="A292" s="68">
        <f t="shared" si="43"/>
        <v>52474</v>
      </c>
      <c r="B292" s="65" t="str">
        <f t="shared" si="38"/>
        <v>A292</v>
      </c>
      <c r="C292" s="66">
        <v>280</v>
      </c>
      <c r="D292" s="37">
        <f t="shared" si="39"/>
        <v>0</v>
      </c>
      <c r="E292" s="37">
        <f t="shared" si="44"/>
        <v>0</v>
      </c>
      <c r="F292" s="37">
        <f t="shared" si="40"/>
        <v>0</v>
      </c>
      <c r="G292" s="37">
        <f t="shared" si="41"/>
        <v>0</v>
      </c>
      <c r="H292" s="37">
        <f t="shared" si="36"/>
        <v>0</v>
      </c>
      <c r="I292" s="38">
        <f t="shared" si="37"/>
        <v>0</v>
      </c>
      <c r="J292" s="36"/>
      <c r="K292" s="67">
        <f t="shared" si="42"/>
        <v>0.05</v>
      </c>
    </row>
    <row r="293" spans="1:11" s="37" customFormat="1" ht="15.95" customHeight="1" x14ac:dyDescent="0.2">
      <c r="A293" s="68">
        <f t="shared" si="43"/>
        <v>52504</v>
      </c>
      <c r="B293" s="65" t="str">
        <f t="shared" si="38"/>
        <v>A293</v>
      </c>
      <c r="C293" s="66">
        <v>281</v>
      </c>
      <c r="D293" s="37">
        <f t="shared" si="39"/>
        <v>0</v>
      </c>
      <c r="E293" s="37">
        <f t="shared" si="44"/>
        <v>0</v>
      </c>
      <c r="F293" s="37">
        <f t="shared" si="40"/>
        <v>0</v>
      </c>
      <c r="G293" s="37">
        <f t="shared" si="41"/>
        <v>0</v>
      </c>
      <c r="H293" s="37">
        <f t="shared" si="36"/>
        <v>0</v>
      </c>
      <c r="I293" s="38">
        <f t="shared" si="37"/>
        <v>0</v>
      </c>
      <c r="J293" s="36"/>
      <c r="K293" s="67">
        <f t="shared" si="42"/>
        <v>0.05</v>
      </c>
    </row>
    <row r="294" spans="1:11" s="37" customFormat="1" ht="15.95" customHeight="1" x14ac:dyDescent="0.2">
      <c r="A294" s="68">
        <f t="shared" si="43"/>
        <v>52535</v>
      </c>
      <c r="B294" s="65" t="str">
        <f t="shared" si="38"/>
        <v>A294</v>
      </c>
      <c r="C294" s="66">
        <v>282</v>
      </c>
      <c r="D294" s="37">
        <f t="shared" si="39"/>
        <v>0</v>
      </c>
      <c r="E294" s="37">
        <f t="shared" si="44"/>
        <v>0</v>
      </c>
      <c r="F294" s="37">
        <f t="shared" si="40"/>
        <v>0</v>
      </c>
      <c r="G294" s="37">
        <f t="shared" si="41"/>
        <v>0</v>
      </c>
      <c r="H294" s="37">
        <f t="shared" si="36"/>
        <v>0</v>
      </c>
      <c r="I294" s="38">
        <f t="shared" si="37"/>
        <v>0</v>
      </c>
      <c r="J294" s="36"/>
      <c r="K294" s="67">
        <f t="shared" si="42"/>
        <v>0.05</v>
      </c>
    </row>
    <row r="295" spans="1:11" s="37" customFormat="1" ht="15.95" customHeight="1" x14ac:dyDescent="0.2">
      <c r="A295" s="68">
        <f t="shared" si="43"/>
        <v>52565</v>
      </c>
      <c r="B295" s="65" t="str">
        <f t="shared" si="38"/>
        <v>A295</v>
      </c>
      <c r="C295" s="66">
        <v>283</v>
      </c>
      <c r="D295" s="37">
        <f t="shared" si="39"/>
        <v>0</v>
      </c>
      <c r="E295" s="37">
        <f t="shared" si="44"/>
        <v>0</v>
      </c>
      <c r="F295" s="37">
        <f t="shared" si="40"/>
        <v>0</v>
      </c>
      <c r="G295" s="37">
        <f t="shared" si="41"/>
        <v>0</v>
      </c>
      <c r="H295" s="37">
        <f t="shared" si="36"/>
        <v>0</v>
      </c>
      <c r="I295" s="38">
        <f t="shared" si="37"/>
        <v>0</v>
      </c>
      <c r="J295" s="36"/>
      <c r="K295" s="67">
        <f t="shared" si="42"/>
        <v>0.05</v>
      </c>
    </row>
    <row r="296" spans="1:11" s="37" customFormat="1" ht="15.95" customHeight="1" x14ac:dyDescent="0.2">
      <c r="A296" s="68">
        <f t="shared" si="43"/>
        <v>52596</v>
      </c>
      <c r="B296" s="65" t="str">
        <f t="shared" si="38"/>
        <v>A296</v>
      </c>
      <c r="C296" s="66">
        <v>284</v>
      </c>
      <c r="D296" s="37">
        <f t="shared" si="39"/>
        <v>0</v>
      </c>
      <c r="E296" s="37">
        <f t="shared" si="44"/>
        <v>0</v>
      </c>
      <c r="F296" s="37">
        <f t="shared" si="40"/>
        <v>0</v>
      </c>
      <c r="G296" s="37">
        <f t="shared" si="41"/>
        <v>0</v>
      </c>
      <c r="H296" s="37">
        <f t="shared" si="36"/>
        <v>0</v>
      </c>
      <c r="I296" s="38">
        <f t="shared" si="37"/>
        <v>0</v>
      </c>
      <c r="J296" s="36"/>
      <c r="K296" s="67">
        <f t="shared" si="42"/>
        <v>0.05</v>
      </c>
    </row>
    <row r="297" spans="1:11" s="37" customFormat="1" ht="15.95" customHeight="1" x14ac:dyDescent="0.2">
      <c r="A297" s="68">
        <f t="shared" si="43"/>
        <v>52627</v>
      </c>
      <c r="B297" s="65" t="str">
        <f t="shared" si="38"/>
        <v>A297</v>
      </c>
      <c r="C297" s="66">
        <v>285</v>
      </c>
      <c r="D297" s="37">
        <f t="shared" si="39"/>
        <v>0</v>
      </c>
      <c r="E297" s="37">
        <f t="shared" si="44"/>
        <v>0</v>
      </c>
      <c r="F297" s="37">
        <f t="shared" si="40"/>
        <v>0</v>
      </c>
      <c r="G297" s="37">
        <f t="shared" si="41"/>
        <v>0</v>
      </c>
      <c r="H297" s="37">
        <f t="shared" si="36"/>
        <v>0</v>
      </c>
      <c r="I297" s="38">
        <f t="shared" si="37"/>
        <v>0</v>
      </c>
      <c r="J297" s="36"/>
      <c r="K297" s="67">
        <f t="shared" si="42"/>
        <v>0.05</v>
      </c>
    </row>
    <row r="298" spans="1:11" s="37" customFormat="1" ht="15.95" customHeight="1" x14ac:dyDescent="0.2">
      <c r="A298" s="68">
        <f t="shared" si="43"/>
        <v>52656</v>
      </c>
      <c r="B298" s="65" t="str">
        <f t="shared" si="38"/>
        <v>A298</v>
      </c>
      <c r="C298" s="66">
        <v>286</v>
      </c>
      <c r="D298" s="37">
        <f t="shared" si="39"/>
        <v>0</v>
      </c>
      <c r="E298" s="37">
        <f t="shared" si="44"/>
        <v>0</v>
      </c>
      <c r="F298" s="37">
        <f t="shared" si="40"/>
        <v>0</v>
      </c>
      <c r="G298" s="37">
        <f t="shared" si="41"/>
        <v>0</v>
      </c>
      <c r="H298" s="37">
        <f t="shared" si="36"/>
        <v>0</v>
      </c>
      <c r="I298" s="38">
        <f t="shared" si="37"/>
        <v>0</v>
      </c>
      <c r="J298" s="36"/>
      <c r="K298" s="67">
        <f t="shared" si="42"/>
        <v>0.05</v>
      </c>
    </row>
    <row r="299" spans="1:11" s="37" customFormat="1" ht="15.95" customHeight="1" x14ac:dyDescent="0.2">
      <c r="A299" s="68">
        <f t="shared" si="43"/>
        <v>52687</v>
      </c>
      <c r="B299" s="65" t="str">
        <f t="shared" si="38"/>
        <v>A299</v>
      </c>
      <c r="C299" s="66">
        <v>287</v>
      </c>
      <c r="D299" s="37">
        <f t="shared" si="39"/>
        <v>0</v>
      </c>
      <c r="E299" s="37">
        <f t="shared" si="44"/>
        <v>0</v>
      </c>
      <c r="F299" s="37">
        <f t="shared" si="40"/>
        <v>0</v>
      </c>
      <c r="G299" s="37">
        <f t="shared" si="41"/>
        <v>0</v>
      </c>
      <c r="H299" s="37">
        <f t="shared" si="36"/>
        <v>0</v>
      </c>
      <c r="I299" s="38">
        <f t="shared" si="37"/>
        <v>0</v>
      </c>
      <c r="J299" s="36"/>
      <c r="K299" s="67">
        <f t="shared" si="42"/>
        <v>0.05</v>
      </c>
    </row>
    <row r="300" spans="1:11" s="37" customFormat="1" ht="15.95" customHeight="1" x14ac:dyDescent="0.2">
      <c r="A300" s="68">
        <f t="shared" si="43"/>
        <v>52717</v>
      </c>
      <c r="B300" s="65" t="str">
        <f t="shared" si="38"/>
        <v>A300</v>
      </c>
      <c r="C300" s="66">
        <v>288</v>
      </c>
      <c r="D300" s="37">
        <f t="shared" si="39"/>
        <v>0</v>
      </c>
      <c r="E300" s="37">
        <f t="shared" si="44"/>
        <v>0</v>
      </c>
      <c r="F300" s="37">
        <f t="shared" si="40"/>
        <v>0</v>
      </c>
      <c r="G300" s="37">
        <f t="shared" si="41"/>
        <v>0</v>
      </c>
      <c r="H300" s="37">
        <f t="shared" si="36"/>
        <v>0</v>
      </c>
      <c r="I300" s="38">
        <f t="shared" si="37"/>
        <v>0</v>
      </c>
      <c r="J300" s="36"/>
      <c r="K300" s="67">
        <f t="shared" si="42"/>
        <v>0.05</v>
      </c>
    </row>
    <row r="301" spans="1:11" s="37" customFormat="1" ht="15.95" customHeight="1" x14ac:dyDescent="0.2">
      <c r="A301" s="68">
        <f t="shared" si="43"/>
        <v>52748</v>
      </c>
      <c r="B301" s="65" t="str">
        <f t="shared" si="38"/>
        <v>A301</v>
      </c>
      <c r="C301" s="66">
        <v>289</v>
      </c>
      <c r="D301" s="37">
        <f t="shared" si="39"/>
        <v>0</v>
      </c>
      <c r="E301" s="37">
        <f t="shared" si="44"/>
        <v>0</v>
      </c>
      <c r="F301" s="37">
        <f t="shared" si="40"/>
        <v>0</v>
      </c>
      <c r="G301" s="37">
        <f t="shared" si="41"/>
        <v>0</v>
      </c>
      <c r="H301" s="37">
        <f t="shared" si="36"/>
        <v>0</v>
      </c>
      <c r="I301" s="38">
        <f t="shared" si="37"/>
        <v>0</v>
      </c>
      <c r="J301" s="36"/>
      <c r="K301" s="67">
        <f t="shared" si="42"/>
        <v>0.05</v>
      </c>
    </row>
    <row r="302" spans="1:11" s="37" customFormat="1" ht="15.95" customHeight="1" x14ac:dyDescent="0.2">
      <c r="A302" s="68">
        <f t="shared" si="43"/>
        <v>52778</v>
      </c>
      <c r="B302" s="65" t="str">
        <f t="shared" si="38"/>
        <v>A302</v>
      </c>
      <c r="C302" s="66">
        <v>290</v>
      </c>
      <c r="D302" s="37">
        <f t="shared" si="39"/>
        <v>0</v>
      </c>
      <c r="E302" s="37">
        <f t="shared" si="44"/>
        <v>0</v>
      </c>
      <c r="F302" s="37">
        <f t="shared" si="40"/>
        <v>0</v>
      </c>
      <c r="G302" s="37">
        <f t="shared" si="41"/>
        <v>0</v>
      </c>
      <c r="H302" s="37">
        <f t="shared" si="36"/>
        <v>0</v>
      </c>
      <c r="I302" s="38">
        <f t="shared" si="37"/>
        <v>0</v>
      </c>
      <c r="J302" s="36"/>
      <c r="K302" s="67">
        <f t="shared" si="42"/>
        <v>0.05</v>
      </c>
    </row>
    <row r="303" spans="1:11" s="37" customFormat="1" ht="15.95" customHeight="1" x14ac:dyDescent="0.2">
      <c r="A303" s="68">
        <f t="shared" si="43"/>
        <v>52809</v>
      </c>
      <c r="B303" s="65" t="str">
        <f t="shared" si="38"/>
        <v>A303</v>
      </c>
      <c r="C303" s="66">
        <v>291</v>
      </c>
      <c r="D303" s="37">
        <f t="shared" si="39"/>
        <v>0</v>
      </c>
      <c r="E303" s="37">
        <f t="shared" si="44"/>
        <v>0</v>
      </c>
      <c r="F303" s="37">
        <f t="shared" si="40"/>
        <v>0</v>
      </c>
      <c r="G303" s="37">
        <f t="shared" si="41"/>
        <v>0</v>
      </c>
      <c r="H303" s="37">
        <f t="shared" si="36"/>
        <v>0</v>
      </c>
      <c r="I303" s="38">
        <f t="shared" si="37"/>
        <v>0</v>
      </c>
      <c r="J303" s="36"/>
      <c r="K303" s="67">
        <f t="shared" si="42"/>
        <v>0.05</v>
      </c>
    </row>
    <row r="304" spans="1:11" s="37" customFormat="1" ht="15.95" customHeight="1" x14ac:dyDescent="0.2">
      <c r="A304" s="68">
        <f t="shared" si="43"/>
        <v>52840</v>
      </c>
      <c r="B304" s="65" t="str">
        <f t="shared" si="38"/>
        <v>A304</v>
      </c>
      <c r="C304" s="66">
        <v>292</v>
      </c>
      <c r="D304" s="37">
        <f t="shared" si="39"/>
        <v>0</v>
      </c>
      <c r="E304" s="37">
        <f t="shared" si="44"/>
        <v>0</v>
      </c>
      <c r="F304" s="37">
        <f t="shared" si="40"/>
        <v>0</v>
      </c>
      <c r="G304" s="37">
        <f t="shared" si="41"/>
        <v>0</v>
      </c>
      <c r="H304" s="37">
        <f t="shared" si="36"/>
        <v>0</v>
      </c>
      <c r="I304" s="38">
        <f t="shared" si="37"/>
        <v>0</v>
      </c>
      <c r="J304" s="36"/>
      <c r="K304" s="67">
        <f t="shared" si="42"/>
        <v>0.05</v>
      </c>
    </row>
    <row r="305" spans="1:11" s="37" customFormat="1" ht="15.95" customHeight="1" x14ac:dyDescent="0.2">
      <c r="A305" s="68">
        <f t="shared" si="43"/>
        <v>52870</v>
      </c>
      <c r="B305" s="65" t="str">
        <f t="shared" si="38"/>
        <v>A305</v>
      </c>
      <c r="C305" s="66">
        <v>293</v>
      </c>
      <c r="D305" s="37">
        <f t="shared" si="39"/>
        <v>0</v>
      </c>
      <c r="E305" s="37">
        <f t="shared" si="44"/>
        <v>0</v>
      </c>
      <c r="F305" s="37">
        <f t="shared" si="40"/>
        <v>0</v>
      </c>
      <c r="G305" s="37">
        <f t="shared" si="41"/>
        <v>0</v>
      </c>
      <c r="H305" s="37">
        <f t="shared" si="36"/>
        <v>0</v>
      </c>
      <c r="I305" s="38">
        <f t="shared" si="37"/>
        <v>0</v>
      </c>
      <c r="J305" s="36"/>
      <c r="K305" s="67">
        <f t="shared" si="42"/>
        <v>0.05</v>
      </c>
    </row>
    <row r="306" spans="1:11" s="37" customFormat="1" ht="15.95" customHeight="1" x14ac:dyDescent="0.2">
      <c r="A306" s="68">
        <f t="shared" si="43"/>
        <v>52901</v>
      </c>
      <c r="B306" s="65" t="str">
        <f t="shared" si="38"/>
        <v>A306</v>
      </c>
      <c r="C306" s="66">
        <v>294</v>
      </c>
      <c r="D306" s="37">
        <f t="shared" si="39"/>
        <v>0</v>
      </c>
      <c r="E306" s="37">
        <f t="shared" si="44"/>
        <v>0</v>
      </c>
      <c r="F306" s="37">
        <f t="shared" si="40"/>
        <v>0</v>
      </c>
      <c r="G306" s="37">
        <f t="shared" si="41"/>
        <v>0</v>
      </c>
      <c r="H306" s="37">
        <f t="shared" si="36"/>
        <v>0</v>
      </c>
      <c r="I306" s="38">
        <f t="shared" si="37"/>
        <v>0</v>
      </c>
      <c r="J306" s="36"/>
      <c r="K306" s="67">
        <f t="shared" si="42"/>
        <v>0.05</v>
      </c>
    </row>
    <row r="307" spans="1:11" s="37" customFormat="1" ht="15.95" customHeight="1" x14ac:dyDescent="0.2">
      <c r="A307" s="68">
        <f t="shared" si="43"/>
        <v>52931</v>
      </c>
      <c r="B307" s="65" t="str">
        <f t="shared" si="38"/>
        <v>A307</v>
      </c>
      <c r="C307" s="66">
        <v>295</v>
      </c>
      <c r="D307" s="37">
        <f t="shared" si="39"/>
        <v>0</v>
      </c>
      <c r="E307" s="37">
        <f t="shared" si="44"/>
        <v>0</v>
      </c>
      <c r="F307" s="37">
        <f t="shared" si="40"/>
        <v>0</v>
      </c>
      <c r="G307" s="37">
        <f t="shared" si="41"/>
        <v>0</v>
      </c>
      <c r="H307" s="37">
        <f t="shared" si="36"/>
        <v>0</v>
      </c>
      <c r="I307" s="38">
        <f t="shared" si="37"/>
        <v>0</v>
      </c>
      <c r="J307" s="36"/>
      <c r="K307" s="67">
        <f t="shared" si="42"/>
        <v>0.05</v>
      </c>
    </row>
    <row r="308" spans="1:11" s="37" customFormat="1" ht="15.95" customHeight="1" x14ac:dyDescent="0.2">
      <c r="A308" s="68">
        <f t="shared" si="43"/>
        <v>52962</v>
      </c>
      <c r="B308" s="65" t="str">
        <f t="shared" si="38"/>
        <v>A308</v>
      </c>
      <c r="C308" s="66">
        <v>296</v>
      </c>
      <c r="D308" s="37">
        <f t="shared" si="39"/>
        <v>0</v>
      </c>
      <c r="E308" s="37">
        <f t="shared" si="44"/>
        <v>0</v>
      </c>
      <c r="F308" s="37">
        <f t="shared" si="40"/>
        <v>0</v>
      </c>
      <c r="G308" s="37">
        <f t="shared" si="41"/>
        <v>0</v>
      </c>
      <c r="H308" s="37">
        <f t="shared" si="36"/>
        <v>0</v>
      </c>
      <c r="I308" s="38">
        <f t="shared" si="37"/>
        <v>0</v>
      </c>
      <c r="J308" s="36"/>
      <c r="K308" s="67">
        <f t="shared" si="42"/>
        <v>0.05</v>
      </c>
    </row>
    <row r="309" spans="1:11" s="37" customFormat="1" ht="15.95" customHeight="1" x14ac:dyDescent="0.2">
      <c r="A309" s="68">
        <f t="shared" si="43"/>
        <v>52993</v>
      </c>
      <c r="B309" s="65" t="str">
        <f t="shared" si="38"/>
        <v>A309</v>
      </c>
      <c r="C309" s="66">
        <v>297</v>
      </c>
      <c r="D309" s="37">
        <f t="shared" si="39"/>
        <v>0</v>
      </c>
      <c r="E309" s="37">
        <f t="shared" si="44"/>
        <v>0</v>
      </c>
      <c r="F309" s="37">
        <f t="shared" si="40"/>
        <v>0</v>
      </c>
      <c r="G309" s="37">
        <f t="shared" si="41"/>
        <v>0</v>
      </c>
      <c r="H309" s="37">
        <f t="shared" si="36"/>
        <v>0</v>
      </c>
      <c r="I309" s="38">
        <f t="shared" si="37"/>
        <v>0</v>
      </c>
      <c r="J309" s="36"/>
      <c r="K309" s="67">
        <f t="shared" si="42"/>
        <v>0.05</v>
      </c>
    </row>
    <row r="310" spans="1:11" s="37" customFormat="1" ht="15.95" customHeight="1" x14ac:dyDescent="0.2">
      <c r="A310" s="68">
        <f t="shared" si="43"/>
        <v>53021</v>
      </c>
      <c r="B310" s="65" t="str">
        <f t="shared" si="38"/>
        <v>A310</v>
      </c>
      <c r="C310" s="66">
        <v>298</v>
      </c>
      <c r="D310" s="37">
        <f t="shared" si="39"/>
        <v>0</v>
      </c>
      <c r="E310" s="37">
        <f t="shared" si="44"/>
        <v>0</v>
      </c>
      <c r="F310" s="37">
        <f t="shared" si="40"/>
        <v>0</v>
      </c>
      <c r="G310" s="37">
        <f t="shared" si="41"/>
        <v>0</v>
      </c>
      <c r="H310" s="37">
        <f t="shared" si="36"/>
        <v>0</v>
      </c>
      <c r="I310" s="38">
        <f t="shared" si="37"/>
        <v>0</v>
      </c>
      <c r="J310" s="36"/>
      <c r="K310" s="67">
        <f t="shared" si="42"/>
        <v>0.05</v>
      </c>
    </row>
    <row r="311" spans="1:11" s="37" customFormat="1" ht="15.95" customHeight="1" x14ac:dyDescent="0.2">
      <c r="A311" s="68">
        <f t="shared" si="43"/>
        <v>53052</v>
      </c>
      <c r="B311" s="65" t="str">
        <f t="shared" si="38"/>
        <v>A311</v>
      </c>
      <c r="C311" s="66">
        <v>299</v>
      </c>
      <c r="D311" s="37">
        <f t="shared" si="39"/>
        <v>0</v>
      </c>
      <c r="E311" s="37">
        <f t="shared" si="44"/>
        <v>0</v>
      </c>
      <c r="F311" s="37">
        <f t="shared" si="40"/>
        <v>0</v>
      </c>
      <c r="G311" s="37">
        <f t="shared" si="41"/>
        <v>0</v>
      </c>
      <c r="H311" s="37">
        <f t="shared" si="36"/>
        <v>0</v>
      </c>
      <c r="I311" s="38">
        <f t="shared" si="37"/>
        <v>0</v>
      </c>
      <c r="J311" s="36"/>
      <c r="K311" s="67">
        <f t="shared" si="42"/>
        <v>0.05</v>
      </c>
    </row>
    <row r="312" spans="1:11" s="37" customFormat="1" ht="15.95" customHeight="1" x14ac:dyDescent="0.2">
      <c r="A312" s="68">
        <f t="shared" si="43"/>
        <v>53082</v>
      </c>
      <c r="B312" s="65" t="str">
        <f t="shared" si="38"/>
        <v>A312</v>
      </c>
      <c r="C312" s="66">
        <v>300</v>
      </c>
      <c r="D312" s="37">
        <f t="shared" si="39"/>
        <v>0</v>
      </c>
      <c r="E312" s="37">
        <f t="shared" si="44"/>
        <v>0</v>
      </c>
      <c r="F312" s="37">
        <f t="shared" si="40"/>
        <v>0</v>
      </c>
      <c r="G312" s="37">
        <f t="shared" si="41"/>
        <v>0</v>
      </c>
      <c r="H312" s="37">
        <f t="shared" si="36"/>
        <v>0</v>
      </c>
      <c r="I312" s="38">
        <f t="shared" si="37"/>
        <v>0</v>
      </c>
      <c r="J312" s="36"/>
      <c r="K312" s="67">
        <f t="shared" si="42"/>
        <v>0.05</v>
      </c>
    </row>
    <row r="313" spans="1:11" s="37" customFormat="1" ht="15.95" customHeight="1" x14ac:dyDescent="0.2">
      <c r="A313" s="68">
        <f t="shared" si="43"/>
        <v>53113</v>
      </c>
      <c r="B313" s="65" t="str">
        <f t="shared" si="38"/>
        <v>A313</v>
      </c>
      <c r="C313" s="66">
        <v>301</v>
      </c>
      <c r="D313" s="37">
        <f t="shared" si="39"/>
        <v>0</v>
      </c>
      <c r="E313" s="37">
        <f t="shared" si="44"/>
        <v>0</v>
      </c>
      <c r="F313" s="37">
        <f t="shared" si="40"/>
        <v>0</v>
      </c>
      <c r="G313" s="37">
        <f t="shared" si="41"/>
        <v>0</v>
      </c>
      <c r="H313" s="37">
        <f t="shared" si="36"/>
        <v>0</v>
      </c>
      <c r="I313" s="38">
        <f t="shared" si="37"/>
        <v>0</v>
      </c>
      <c r="J313" s="36"/>
      <c r="K313" s="67">
        <f t="shared" si="42"/>
        <v>0.05</v>
      </c>
    </row>
    <row r="314" spans="1:11" s="37" customFormat="1" ht="15.95" customHeight="1" x14ac:dyDescent="0.2">
      <c r="A314" s="68">
        <f t="shared" si="43"/>
        <v>53143</v>
      </c>
      <c r="B314" s="65" t="str">
        <f t="shared" si="38"/>
        <v>A314</v>
      </c>
      <c r="C314" s="66">
        <v>302</v>
      </c>
      <c r="D314" s="37">
        <f t="shared" si="39"/>
        <v>0</v>
      </c>
      <c r="E314" s="37">
        <f t="shared" si="44"/>
        <v>0</v>
      </c>
      <c r="F314" s="37">
        <f t="shared" si="40"/>
        <v>0</v>
      </c>
      <c r="G314" s="37">
        <f t="shared" si="41"/>
        <v>0</v>
      </c>
      <c r="H314" s="37">
        <f t="shared" si="36"/>
        <v>0</v>
      </c>
      <c r="I314" s="38">
        <f t="shared" si="37"/>
        <v>0</v>
      </c>
      <c r="J314" s="36"/>
      <c r="K314" s="67">
        <f t="shared" si="42"/>
        <v>0.05</v>
      </c>
    </row>
    <row r="315" spans="1:11" s="37" customFormat="1" ht="15.95" customHeight="1" x14ac:dyDescent="0.2">
      <c r="A315" s="68">
        <f t="shared" si="43"/>
        <v>53174</v>
      </c>
      <c r="B315" s="65" t="str">
        <f t="shared" si="38"/>
        <v>A315</v>
      </c>
      <c r="C315" s="66">
        <v>303</v>
      </c>
      <c r="D315" s="37">
        <f t="shared" si="39"/>
        <v>0</v>
      </c>
      <c r="E315" s="37">
        <f t="shared" si="44"/>
        <v>0</v>
      </c>
      <c r="F315" s="37">
        <f t="shared" si="40"/>
        <v>0</v>
      </c>
      <c r="G315" s="37">
        <f t="shared" si="41"/>
        <v>0</v>
      </c>
      <c r="H315" s="37">
        <f t="shared" si="36"/>
        <v>0</v>
      </c>
      <c r="I315" s="38">
        <f t="shared" si="37"/>
        <v>0</v>
      </c>
      <c r="J315" s="36"/>
      <c r="K315" s="67">
        <f t="shared" si="42"/>
        <v>0.05</v>
      </c>
    </row>
    <row r="316" spans="1:11" s="37" customFormat="1" ht="15.95" customHeight="1" x14ac:dyDescent="0.2">
      <c r="A316" s="68">
        <f t="shared" si="43"/>
        <v>53205</v>
      </c>
      <c r="B316" s="65" t="str">
        <f t="shared" si="38"/>
        <v>A316</v>
      </c>
      <c r="C316" s="66">
        <v>304</v>
      </c>
      <c r="D316" s="37">
        <f t="shared" si="39"/>
        <v>0</v>
      </c>
      <c r="E316" s="37">
        <f t="shared" si="44"/>
        <v>0</v>
      </c>
      <c r="F316" s="37">
        <f t="shared" si="40"/>
        <v>0</v>
      </c>
      <c r="G316" s="37">
        <f t="shared" si="41"/>
        <v>0</v>
      </c>
      <c r="H316" s="37">
        <f t="shared" si="36"/>
        <v>0</v>
      </c>
      <c r="I316" s="38">
        <f t="shared" si="37"/>
        <v>0</v>
      </c>
      <c r="J316" s="36"/>
      <c r="K316" s="67">
        <f t="shared" si="42"/>
        <v>0.05</v>
      </c>
    </row>
    <row r="317" spans="1:11" s="37" customFormat="1" ht="15.95" customHeight="1" x14ac:dyDescent="0.2">
      <c r="A317" s="68">
        <f t="shared" si="43"/>
        <v>53235</v>
      </c>
      <c r="B317" s="65" t="str">
        <f t="shared" si="38"/>
        <v>A317</v>
      </c>
      <c r="C317" s="66">
        <v>305</v>
      </c>
      <c r="D317" s="37">
        <f t="shared" si="39"/>
        <v>0</v>
      </c>
      <c r="E317" s="37">
        <f t="shared" si="44"/>
        <v>0</v>
      </c>
      <c r="F317" s="37">
        <f t="shared" si="40"/>
        <v>0</v>
      </c>
      <c r="G317" s="37">
        <f t="shared" si="41"/>
        <v>0</v>
      </c>
      <c r="H317" s="37">
        <f t="shared" si="36"/>
        <v>0</v>
      </c>
      <c r="I317" s="38">
        <f t="shared" si="37"/>
        <v>0</v>
      </c>
      <c r="J317" s="36"/>
      <c r="K317" s="67">
        <f t="shared" si="42"/>
        <v>0.05</v>
      </c>
    </row>
    <row r="318" spans="1:11" s="37" customFormat="1" ht="15.95" customHeight="1" x14ac:dyDescent="0.2">
      <c r="A318" s="68">
        <f t="shared" si="43"/>
        <v>53266</v>
      </c>
      <c r="B318" s="65" t="str">
        <f t="shared" si="38"/>
        <v>A318</v>
      </c>
      <c r="C318" s="66">
        <v>306</v>
      </c>
      <c r="D318" s="37">
        <f t="shared" si="39"/>
        <v>0</v>
      </c>
      <c r="E318" s="37">
        <f t="shared" si="44"/>
        <v>0</v>
      </c>
      <c r="F318" s="37">
        <f t="shared" si="40"/>
        <v>0</v>
      </c>
      <c r="G318" s="37">
        <f t="shared" si="41"/>
        <v>0</v>
      </c>
      <c r="H318" s="37">
        <f t="shared" si="36"/>
        <v>0</v>
      </c>
      <c r="I318" s="38">
        <f t="shared" si="37"/>
        <v>0</v>
      </c>
      <c r="J318" s="36"/>
      <c r="K318" s="67">
        <f t="shared" si="42"/>
        <v>0.05</v>
      </c>
    </row>
    <row r="319" spans="1:11" s="37" customFormat="1" ht="15.95" customHeight="1" x14ac:dyDescent="0.2">
      <c r="A319" s="68">
        <f t="shared" si="43"/>
        <v>53296</v>
      </c>
      <c r="B319" s="65" t="str">
        <f t="shared" si="38"/>
        <v>A319</v>
      </c>
      <c r="C319" s="66">
        <v>307</v>
      </c>
      <c r="D319" s="37">
        <f t="shared" si="39"/>
        <v>0</v>
      </c>
      <c r="E319" s="37">
        <f t="shared" si="44"/>
        <v>0</v>
      </c>
      <c r="F319" s="37">
        <f t="shared" si="40"/>
        <v>0</v>
      </c>
      <c r="G319" s="37">
        <f t="shared" si="41"/>
        <v>0</v>
      </c>
      <c r="H319" s="37">
        <f t="shared" si="36"/>
        <v>0</v>
      </c>
      <c r="I319" s="38">
        <f t="shared" si="37"/>
        <v>0</v>
      </c>
      <c r="J319" s="36"/>
      <c r="K319" s="67">
        <f t="shared" si="42"/>
        <v>0.05</v>
      </c>
    </row>
    <row r="320" spans="1:11" s="37" customFormat="1" ht="15.95" customHeight="1" x14ac:dyDescent="0.2">
      <c r="A320" s="68">
        <f t="shared" si="43"/>
        <v>53327</v>
      </c>
      <c r="B320" s="65" t="str">
        <f t="shared" si="38"/>
        <v>A320</v>
      </c>
      <c r="C320" s="66">
        <v>308</v>
      </c>
      <c r="D320" s="37">
        <f t="shared" si="39"/>
        <v>0</v>
      </c>
      <c r="E320" s="37">
        <f t="shared" si="44"/>
        <v>0</v>
      </c>
      <c r="F320" s="37">
        <f t="shared" si="40"/>
        <v>0</v>
      </c>
      <c r="G320" s="37">
        <f t="shared" si="41"/>
        <v>0</v>
      </c>
      <c r="H320" s="37">
        <f t="shared" si="36"/>
        <v>0</v>
      </c>
      <c r="I320" s="38">
        <f t="shared" si="37"/>
        <v>0</v>
      </c>
      <c r="J320" s="36"/>
      <c r="K320" s="67">
        <f t="shared" si="42"/>
        <v>0.05</v>
      </c>
    </row>
    <row r="321" spans="1:11" s="37" customFormat="1" ht="15.95" customHeight="1" x14ac:dyDescent="0.2">
      <c r="A321" s="68">
        <f t="shared" si="43"/>
        <v>53358</v>
      </c>
      <c r="B321" s="65" t="str">
        <f t="shared" si="38"/>
        <v>A321</v>
      </c>
      <c r="C321" s="66">
        <v>309</v>
      </c>
      <c r="D321" s="37">
        <f t="shared" si="39"/>
        <v>0</v>
      </c>
      <c r="E321" s="37">
        <f t="shared" si="44"/>
        <v>0</v>
      </c>
      <c r="F321" s="37">
        <f t="shared" si="40"/>
        <v>0</v>
      </c>
      <c r="G321" s="37">
        <f t="shared" si="41"/>
        <v>0</v>
      </c>
      <c r="H321" s="37">
        <f t="shared" si="36"/>
        <v>0</v>
      </c>
      <c r="I321" s="38">
        <f t="shared" si="37"/>
        <v>0</v>
      </c>
      <c r="J321" s="36"/>
      <c r="K321" s="67">
        <f t="shared" si="42"/>
        <v>0.05</v>
      </c>
    </row>
    <row r="322" spans="1:11" s="37" customFormat="1" ht="15.95" customHeight="1" x14ac:dyDescent="0.2">
      <c r="A322" s="68">
        <f t="shared" si="43"/>
        <v>53386</v>
      </c>
      <c r="B322" s="65" t="str">
        <f t="shared" si="38"/>
        <v>A322</v>
      </c>
      <c r="C322" s="66">
        <v>310</v>
      </c>
      <c r="D322" s="37">
        <f t="shared" si="39"/>
        <v>0</v>
      </c>
      <c r="E322" s="37">
        <f t="shared" si="44"/>
        <v>0</v>
      </c>
      <c r="F322" s="37">
        <f t="shared" si="40"/>
        <v>0</v>
      </c>
      <c r="G322" s="37">
        <f t="shared" si="41"/>
        <v>0</v>
      </c>
      <c r="H322" s="37">
        <f t="shared" si="36"/>
        <v>0</v>
      </c>
      <c r="I322" s="38">
        <f t="shared" si="37"/>
        <v>0</v>
      </c>
      <c r="J322" s="36"/>
      <c r="K322" s="67">
        <f t="shared" si="42"/>
        <v>0.05</v>
      </c>
    </row>
    <row r="323" spans="1:11" s="37" customFormat="1" ht="15.95" customHeight="1" x14ac:dyDescent="0.2">
      <c r="A323" s="68">
        <f t="shared" si="43"/>
        <v>53417</v>
      </c>
      <c r="B323" s="65" t="str">
        <f t="shared" si="38"/>
        <v>A323</v>
      </c>
      <c r="C323" s="66">
        <v>311</v>
      </c>
      <c r="D323" s="37">
        <f t="shared" si="39"/>
        <v>0</v>
      </c>
      <c r="E323" s="37">
        <f t="shared" si="44"/>
        <v>0</v>
      </c>
      <c r="F323" s="37">
        <f t="shared" si="40"/>
        <v>0</v>
      </c>
      <c r="G323" s="37">
        <f t="shared" si="41"/>
        <v>0</v>
      </c>
      <c r="H323" s="37">
        <f t="shared" si="36"/>
        <v>0</v>
      </c>
      <c r="I323" s="38">
        <f t="shared" si="37"/>
        <v>0</v>
      </c>
      <c r="J323" s="36"/>
      <c r="K323" s="67">
        <f t="shared" si="42"/>
        <v>0.05</v>
      </c>
    </row>
    <row r="324" spans="1:11" s="37" customFormat="1" ht="15.95" customHeight="1" x14ac:dyDescent="0.2">
      <c r="A324" s="68">
        <f t="shared" si="43"/>
        <v>53447</v>
      </c>
      <c r="B324" s="65" t="str">
        <f t="shared" si="38"/>
        <v>A324</v>
      </c>
      <c r="C324" s="66">
        <v>312</v>
      </c>
      <c r="D324" s="37">
        <f t="shared" si="39"/>
        <v>0</v>
      </c>
      <c r="E324" s="37">
        <f t="shared" si="44"/>
        <v>0</v>
      </c>
      <c r="F324" s="37">
        <f t="shared" si="40"/>
        <v>0</v>
      </c>
      <c r="G324" s="37">
        <f t="shared" si="41"/>
        <v>0</v>
      </c>
      <c r="H324" s="37">
        <f t="shared" si="36"/>
        <v>0</v>
      </c>
      <c r="I324" s="38">
        <f t="shared" si="37"/>
        <v>0</v>
      </c>
      <c r="J324" s="36"/>
      <c r="K324" s="67">
        <f t="shared" si="42"/>
        <v>0.05</v>
      </c>
    </row>
    <row r="325" spans="1:11" s="37" customFormat="1" ht="15.95" customHeight="1" x14ac:dyDescent="0.2">
      <c r="A325" s="68">
        <f t="shared" si="43"/>
        <v>53478</v>
      </c>
      <c r="B325" s="65" t="str">
        <f t="shared" si="38"/>
        <v>A325</v>
      </c>
      <c r="C325" s="66">
        <v>313</v>
      </c>
      <c r="D325" s="37">
        <f t="shared" si="39"/>
        <v>0</v>
      </c>
      <c r="E325" s="37">
        <f t="shared" si="44"/>
        <v>0</v>
      </c>
      <c r="F325" s="37">
        <f t="shared" si="40"/>
        <v>0</v>
      </c>
      <c r="G325" s="37">
        <f t="shared" si="41"/>
        <v>0</v>
      </c>
      <c r="H325" s="37">
        <f t="shared" si="36"/>
        <v>0</v>
      </c>
      <c r="I325" s="38">
        <f t="shared" si="37"/>
        <v>0</v>
      </c>
      <c r="J325" s="36"/>
      <c r="K325" s="67">
        <f t="shared" si="42"/>
        <v>0.05</v>
      </c>
    </row>
    <row r="326" spans="1:11" s="37" customFormat="1" ht="15.95" customHeight="1" x14ac:dyDescent="0.2">
      <c r="A326" s="68">
        <f t="shared" si="43"/>
        <v>53508</v>
      </c>
      <c r="B326" s="65" t="str">
        <f t="shared" si="38"/>
        <v>A326</v>
      </c>
      <c r="C326" s="66">
        <v>314</v>
      </c>
      <c r="D326" s="37">
        <f t="shared" si="39"/>
        <v>0</v>
      </c>
      <c r="E326" s="37">
        <f t="shared" si="44"/>
        <v>0</v>
      </c>
      <c r="F326" s="37">
        <f t="shared" si="40"/>
        <v>0</v>
      </c>
      <c r="G326" s="37">
        <f t="shared" si="41"/>
        <v>0</v>
      </c>
      <c r="H326" s="37">
        <f t="shared" si="36"/>
        <v>0</v>
      </c>
      <c r="I326" s="38">
        <f t="shared" si="37"/>
        <v>0</v>
      </c>
      <c r="J326" s="36"/>
      <c r="K326" s="67">
        <f t="shared" si="42"/>
        <v>0.05</v>
      </c>
    </row>
    <row r="327" spans="1:11" s="37" customFormat="1" ht="15.95" customHeight="1" x14ac:dyDescent="0.2">
      <c r="A327" s="68">
        <f t="shared" si="43"/>
        <v>53539</v>
      </c>
      <c r="B327" s="65" t="str">
        <f t="shared" si="38"/>
        <v>A327</v>
      </c>
      <c r="C327" s="66">
        <v>315</v>
      </c>
      <c r="D327" s="37">
        <f t="shared" si="39"/>
        <v>0</v>
      </c>
      <c r="E327" s="37">
        <f t="shared" si="44"/>
        <v>0</v>
      </c>
      <c r="F327" s="37">
        <f t="shared" si="40"/>
        <v>0</v>
      </c>
      <c r="G327" s="37">
        <f t="shared" si="41"/>
        <v>0</v>
      </c>
      <c r="H327" s="37">
        <f t="shared" si="36"/>
        <v>0</v>
      </c>
      <c r="I327" s="38">
        <f t="shared" si="37"/>
        <v>0</v>
      </c>
      <c r="J327" s="36"/>
      <c r="K327" s="67">
        <f t="shared" si="42"/>
        <v>0.05</v>
      </c>
    </row>
    <row r="328" spans="1:11" s="37" customFormat="1" ht="15.95" customHeight="1" x14ac:dyDescent="0.2">
      <c r="A328" s="68">
        <f t="shared" si="43"/>
        <v>53570</v>
      </c>
      <c r="B328" s="65" t="str">
        <f t="shared" si="38"/>
        <v>A328</v>
      </c>
      <c r="C328" s="66">
        <v>316</v>
      </c>
      <c r="D328" s="37">
        <f t="shared" si="39"/>
        <v>0</v>
      </c>
      <c r="E328" s="37">
        <f t="shared" si="44"/>
        <v>0</v>
      </c>
      <c r="F328" s="37">
        <f t="shared" si="40"/>
        <v>0</v>
      </c>
      <c r="G328" s="37">
        <f t="shared" si="41"/>
        <v>0</v>
      </c>
      <c r="H328" s="37">
        <f t="shared" si="36"/>
        <v>0</v>
      </c>
      <c r="I328" s="38">
        <f t="shared" si="37"/>
        <v>0</v>
      </c>
      <c r="J328" s="36"/>
      <c r="K328" s="67">
        <f t="shared" si="42"/>
        <v>0.05</v>
      </c>
    </row>
    <row r="329" spans="1:11" s="37" customFormat="1" ht="15.95" customHeight="1" x14ac:dyDescent="0.2">
      <c r="A329" s="68">
        <f t="shared" si="43"/>
        <v>53600</v>
      </c>
      <c r="B329" s="65" t="str">
        <f t="shared" si="38"/>
        <v>A329</v>
      </c>
      <c r="C329" s="66">
        <v>317</v>
      </c>
      <c r="D329" s="37">
        <f t="shared" si="39"/>
        <v>0</v>
      </c>
      <c r="E329" s="37">
        <f t="shared" si="44"/>
        <v>0</v>
      </c>
      <c r="F329" s="37">
        <f t="shared" si="40"/>
        <v>0</v>
      </c>
      <c r="G329" s="37">
        <f t="shared" si="41"/>
        <v>0</v>
      </c>
      <c r="H329" s="37">
        <f t="shared" si="36"/>
        <v>0</v>
      </c>
      <c r="I329" s="38">
        <f t="shared" si="37"/>
        <v>0</v>
      </c>
      <c r="J329" s="36"/>
      <c r="K329" s="67">
        <f t="shared" si="42"/>
        <v>0.05</v>
      </c>
    </row>
    <row r="330" spans="1:11" s="37" customFormat="1" ht="15.95" customHeight="1" x14ac:dyDescent="0.2">
      <c r="A330" s="68">
        <f t="shared" si="43"/>
        <v>53631</v>
      </c>
      <c r="B330" s="65" t="str">
        <f t="shared" si="38"/>
        <v>A330</v>
      </c>
      <c r="C330" s="66">
        <v>318</v>
      </c>
      <c r="D330" s="37">
        <f t="shared" si="39"/>
        <v>0</v>
      </c>
      <c r="E330" s="37">
        <f t="shared" si="44"/>
        <v>0</v>
      </c>
      <c r="F330" s="37">
        <f t="shared" si="40"/>
        <v>0</v>
      </c>
      <c r="G330" s="37">
        <f t="shared" si="41"/>
        <v>0</v>
      </c>
      <c r="H330" s="37">
        <f t="shared" si="36"/>
        <v>0</v>
      </c>
      <c r="I330" s="38">
        <f t="shared" si="37"/>
        <v>0</v>
      </c>
      <c r="J330" s="36"/>
      <c r="K330" s="67">
        <f t="shared" si="42"/>
        <v>0.05</v>
      </c>
    </row>
    <row r="331" spans="1:11" s="37" customFormat="1" ht="15.95" customHeight="1" x14ac:dyDescent="0.2">
      <c r="A331" s="68">
        <f t="shared" si="43"/>
        <v>53661</v>
      </c>
      <c r="B331" s="65" t="str">
        <f t="shared" si="38"/>
        <v>A331</v>
      </c>
      <c r="C331" s="66">
        <v>319</v>
      </c>
      <c r="D331" s="37">
        <f t="shared" si="39"/>
        <v>0</v>
      </c>
      <c r="E331" s="37">
        <f t="shared" si="44"/>
        <v>0</v>
      </c>
      <c r="F331" s="37">
        <f t="shared" si="40"/>
        <v>0</v>
      </c>
      <c r="G331" s="37">
        <f t="shared" si="41"/>
        <v>0</v>
      </c>
      <c r="H331" s="37">
        <f t="shared" si="36"/>
        <v>0</v>
      </c>
      <c r="I331" s="38">
        <f t="shared" si="37"/>
        <v>0</v>
      </c>
      <c r="J331" s="36"/>
      <c r="K331" s="67">
        <f t="shared" si="42"/>
        <v>0.05</v>
      </c>
    </row>
    <row r="332" spans="1:11" s="37" customFormat="1" ht="15.95" customHeight="1" x14ac:dyDescent="0.2">
      <c r="A332" s="68">
        <f t="shared" si="43"/>
        <v>53692</v>
      </c>
      <c r="B332" s="65" t="str">
        <f t="shared" si="38"/>
        <v>A332</v>
      </c>
      <c r="C332" s="66">
        <v>320</v>
      </c>
      <c r="D332" s="37">
        <f t="shared" si="39"/>
        <v>0</v>
      </c>
      <c r="E332" s="37">
        <f t="shared" si="44"/>
        <v>0</v>
      </c>
      <c r="F332" s="37">
        <f t="shared" si="40"/>
        <v>0</v>
      </c>
      <c r="G332" s="37">
        <f t="shared" si="41"/>
        <v>0</v>
      </c>
      <c r="H332" s="37">
        <f t="shared" si="36"/>
        <v>0</v>
      </c>
      <c r="I332" s="38">
        <f t="shared" si="37"/>
        <v>0</v>
      </c>
      <c r="J332" s="36"/>
      <c r="K332" s="67">
        <f t="shared" si="42"/>
        <v>0.05</v>
      </c>
    </row>
    <row r="333" spans="1:11" s="37" customFormat="1" ht="15.95" customHeight="1" x14ac:dyDescent="0.2">
      <c r="A333" s="68">
        <f t="shared" si="43"/>
        <v>53723</v>
      </c>
      <c r="B333" s="65" t="str">
        <f t="shared" si="38"/>
        <v>A333</v>
      </c>
      <c r="C333" s="66">
        <v>321</v>
      </c>
      <c r="D333" s="37">
        <f t="shared" si="39"/>
        <v>0</v>
      </c>
      <c r="E333" s="37">
        <f t="shared" si="44"/>
        <v>0</v>
      </c>
      <c r="F333" s="37">
        <f t="shared" si="40"/>
        <v>0</v>
      </c>
      <c r="G333" s="37">
        <f t="shared" si="41"/>
        <v>0</v>
      </c>
      <c r="H333" s="37">
        <f t="shared" ref="H333:H372" si="45">D333-G333</f>
        <v>0</v>
      </c>
      <c r="I333" s="38">
        <f t="shared" ref="I333:I372" si="46">H333/$D$4</f>
        <v>0</v>
      </c>
      <c r="J333" s="36"/>
      <c r="K333" s="67">
        <f t="shared" si="42"/>
        <v>0.05</v>
      </c>
    </row>
    <row r="334" spans="1:11" s="37" customFormat="1" ht="15.95" customHeight="1" x14ac:dyDescent="0.2">
      <c r="A334" s="68">
        <f t="shared" si="43"/>
        <v>53751</v>
      </c>
      <c r="B334" s="65" t="str">
        <f t="shared" ref="B334:B372" si="47">"A"&amp;ROW(A334)</f>
        <v>A334</v>
      </c>
      <c r="C334" s="66">
        <v>322</v>
      </c>
      <c r="D334" s="37">
        <f t="shared" ref="D334:D372" si="48">IF(ROUND(H333,0)&gt;0,H333,0)</f>
        <v>0</v>
      </c>
      <c r="E334" s="37">
        <f t="shared" si="44"/>
        <v>0</v>
      </c>
      <c r="F334" s="37">
        <f t="shared" ref="F334:F372" si="49">IF($D$6+1-C334&lt;=0,0,IF($D$9="Beginning",(D334-E334)*K334/12,D334*K334/12))</f>
        <v>0</v>
      </c>
      <c r="G334" s="37">
        <f t="shared" ref="G334:G372" si="50">IF(ROUND($D$6+1-C334,2)&lt;=0,0,E334-F334)</f>
        <v>0</v>
      </c>
      <c r="H334" s="37">
        <f t="shared" si="45"/>
        <v>0</v>
      </c>
      <c r="I334" s="38">
        <f t="shared" si="46"/>
        <v>0</v>
      </c>
      <c r="J334" s="36"/>
      <c r="K334" s="67">
        <f t="shared" ref="K334:K372" si="51">$D$5</f>
        <v>0.05</v>
      </c>
    </row>
    <row r="335" spans="1:11" s="37" customFormat="1" ht="15.95" customHeight="1" x14ac:dyDescent="0.2">
      <c r="A335" s="68">
        <f t="shared" ref="A335:A372" si="52">DATE(YEAR(A334),MONTH(A334)+2,1-1)</f>
        <v>53782</v>
      </c>
      <c r="B335" s="65" t="str">
        <f t="shared" si="47"/>
        <v>A335</v>
      </c>
      <c r="C335" s="66">
        <v>323</v>
      </c>
      <c r="D335" s="37">
        <f t="shared" si="48"/>
        <v>0</v>
      </c>
      <c r="E335" s="37">
        <f t="shared" ref="E335:E372" si="53">IF($D$6+1-C335&lt;=0,0,IF($D$9="Beginning",PMT(K334/12,$D$6+1-C335,-(D334-E334),-PV(K334/12,1,0,$D$10),0),PMT(K335/12,$D$6+1-C335,-D335,$D$10,0)))</f>
        <v>0</v>
      </c>
      <c r="F335" s="37">
        <f t="shared" si="49"/>
        <v>0</v>
      </c>
      <c r="G335" s="37">
        <f t="shared" si="50"/>
        <v>0</v>
      </c>
      <c r="H335" s="37">
        <f t="shared" si="45"/>
        <v>0</v>
      </c>
      <c r="I335" s="38">
        <f t="shared" si="46"/>
        <v>0</v>
      </c>
      <c r="J335" s="36"/>
      <c r="K335" s="67">
        <f t="shared" si="51"/>
        <v>0.05</v>
      </c>
    </row>
    <row r="336" spans="1:11" s="37" customFormat="1" ht="15.95" customHeight="1" x14ac:dyDescent="0.2">
      <c r="A336" s="68">
        <f t="shared" si="52"/>
        <v>53812</v>
      </c>
      <c r="B336" s="65" t="str">
        <f t="shared" si="47"/>
        <v>A336</v>
      </c>
      <c r="C336" s="66">
        <v>324</v>
      </c>
      <c r="D336" s="37">
        <f t="shared" si="48"/>
        <v>0</v>
      </c>
      <c r="E336" s="37">
        <f t="shared" si="53"/>
        <v>0</v>
      </c>
      <c r="F336" s="37">
        <f t="shared" si="49"/>
        <v>0</v>
      </c>
      <c r="G336" s="37">
        <f t="shared" si="50"/>
        <v>0</v>
      </c>
      <c r="H336" s="37">
        <f t="shared" si="45"/>
        <v>0</v>
      </c>
      <c r="I336" s="38">
        <f t="shared" si="46"/>
        <v>0</v>
      </c>
      <c r="J336" s="36"/>
      <c r="K336" s="67">
        <f t="shared" si="51"/>
        <v>0.05</v>
      </c>
    </row>
    <row r="337" spans="1:11" s="37" customFormat="1" ht="15.95" customHeight="1" x14ac:dyDescent="0.2">
      <c r="A337" s="68">
        <f t="shared" si="52"/>
        <v>53843</v>
      </c>
      <c r="B337" s="65" t="str">
        <f t="shared" si="47"/>
        <v>A337</v>
      </c>
      <c r="C337" s="66">
        <v>325</v>
      </c>
      <c r="D337" s="37">
        <f t="shared" si="48"/>
        <v>0</v>
      </c>
      <c r="E337" s="37">
        <f t="shared" si="53"/>
        <v>0</v>
      </c>
      <c r="F337" s="37">
        <f t="shared" si="49"/>
        <v>0</v>
      </c>
      <c r="G337" s="37">
        <f t="shared" si="50"/>
        <v>0</v>
      </c>
      <c r="H337" s="37">
        <f t="shared" si="45"/>
        <v>0</v>
      </c>
      <c r="I337" s="38">
        <f t="shared" si="46"/>
        <v>0</v>
      </c>
      <c r="J337" s="36"/>
      <c r="K337" s="67">
        <f t="shared" si="51"/>
        <v>0.05</v>
      </c>
    </row>
    <row r="338" spans="1:11" s="37" customFormat="1" ht="15.95" customHeight="1" x14ac:dyDescent="0.2">
      <c r="A338" s="68">
        <f t="shared" si="52"/>
        <v>53873</v>
      </c>
      <c r="B338" s="65" t="str">
        <f t="shared" si="47"/>
        <v>A338</v>
      </c>
      <c r="C338" s="66">
        <v>326</v>
      </c>
      <c r="D338" s="37">
        <f t="shared" si="48"/>
        <v>0</v>
      </c>
      <c r="E338" s="37">
        <f t="shared" si="53"/>
        <v>0</v>
      </c>
      <c r="F338" s="37">
        <f t="shared" si="49"/>
        <v>0</v>
      </c>
      <c r="G338" s="37">
        <f t="shared" si="50"/>
        <v>0</v>
      </c>
      <c r="H338" s="37">
        <f t="shared" si="45"/>
        <v>0</v>
      </c>
      <c r="I338" s="38">
        <f t="shared" si="46"/>
        <v>0</v>
      </c>
      <c r="J338" s="36"/>
      <c r="K338" s="67">
        <f t="shared" si="51"/>
        <v>0.05</v>
      </c>
    </row>
    <row r="339" spans="1:11" s="37" customFormat="1" ht="15.95" customHeight="1" x14ac:dyDescent="0.2">
      <c r="A339" s="68">
        <f t="shared" si="52"/>
        <v>53904</v>
      </c>
      <c r="B339" s="65" t="str">
        <f t="shared" si="47"/>
        <v>A339</v>
      </c>
      <c r="C339" s="66">
        <v>327</v>
      </c>
      <c r="D339" s="37">
        <f t="shared" si="48"/>
        <v>0</v>
      </c>
      <c r="E339" s="37">
        <f t="shared" si="53"/>
        <v>0</v>
      </c>
      <c r="F339" s="37">
        <f t="shared" si="49"/>
        <v>0</v>
      </c>
      <c r="G339" s="37">
        <f t="shared" si="50"/>
        <v>0</v>
      </c>
      <c r="H339" s="37">
        <f t="shared" si="45"/>
        <v>0</v>
      </c>
      <c r="I339" s="38">
        <f t="shared" si="46"/>
        <v>0</v>
      </c>
      <c r="J339" s="36"/>
      <c r="K339" s="67">
        <f t="shared" si="51"/>
        <v>0.05</v>
      </c>
    </row>
    <row r="340" spans="1:11" s="37" customFormat="1" ht="15.95" customHeight="1" x14ac:dyDescent="0.2">
      <c r="A340" s="68">
        <f t="shared" si="52"/>
        <v>53935</v>
      </c>
      <c r="B340" s="65" t="str">
        <f t="shared" si="47"/>
        <v>A340</v>
      </c>
      <c r="C340" s="66">
        <v>328</v>
      </c>
      <c r="D340" s="37">
        <f t="shared" si="48"/>
        <v>0</v>
      </c>
      <c r="E340" s="37">
        <f t="shared" si="53"/>
        <v>0</v>
      </c>
      <c r="F340" s="37">
        <f t="shared" si="49"/>
        <v>0</v>
      </c>
      <c r="G340" s="37">
        <f t="shared" si="50"/>
        <v>0</v>
      </c>
      <c r="H340" s="37">
        <f t="shared" si="45"/>
        <v>0</v>
      </c>
      <c r="I340" s="38">
        <f t="shared" si="46"/>
        <v>0</v>
      </c>
      <c r="J340" s="36"/>
      <c r="K340" s="67">
        <f t="shared" si="51"/>
        <v>0.05</v>
      </c>
    </row>
    <row r="341" spans="1:11" s="37" customFormat="1" ht="15.95" customHeight="1" x14ac:dyDescent="0.2">
      <c r="A341" s="68">
        <f t="shared" si="52"/>
        <v>53965</v>
      </c>
      <c r="B341" s="65" t="str">
        <f t="shared" si="47"/>
        <v>A341</v>
      </c>
      <c r="C341" s="66">
        <v>329</v>
      </c>
      <c r="D341" s="37">
        <f t="shared" si="48"/>
        <v>0</v>
      </c>
      <c r="E341" s="37">
        <f t="shared" si="53"/>
        <v>0</v>
      </c>
      <c r="F341" s="37">
        <f t="shared" si="49"/>
        <v>0</v>
      </c>
      <c r="G341" s="37">
        <f t="shared" si="50"/>
        <v>0</v>
      </c>
      <c r="H341" s="37">
        <f t="shared" si="45"/>
        <v>0</v>
      </c>
      <c r="I341" s="38">
        <f t="shared" si="46"/>
        <v>0</v>
      </c>
      <c r="J341" s="36"/>
      <c r="K341" s="67">
        <f t="shared" si="51"/>
        <v>0.05</v>
      </c>
    </row>
    <row r="342" spans="1:11" s="37" customFormat="1" ht="15.95" customHeight="1" x14ac:dyDescent="0.2">
      <c r="A342" s="68">
        <f t="shared" si="52"/>
        <v>53996</v>
      </c>
      <c r="B342" s="65" t="str">
        <f t="shared" si="47"/>
        <v>A342</v>
      </c>
      <c r="C342" s="66">
        <v>330</v>
      </c>
      <c r="D342" s="37">
        <f t="shared" si="48"/>
        <v>0</v>
      </c>
      <c r="E342" s="37">
        <f t="shared" si="53"/>
        <v>0</v>
      </c>
      <c r="F342" s="37">
        <f t="shared" si="49"/>
        <v>0</v>
      </c>
      <c r="G342" s="37">
        <f t="shared" si="50"/>
        <v>0</v>
      </c>
      <c r="H342" s="37">
        <f t="shared" si="45"/>
        <v>0</v>
      </c>
      <c r="I342" s="38">
        <f t="shared" si="46"/>
        <v>0</v>
      </c>
      <c r="J342" s="36"/>
      <c r="K342" s="67">
        <f t="shared" si="51"/>
        <v>0.05</v>
      </c>
    </row>
    <row r="343" spans="1:11" s="37" customFormat="1" ht="15.95" customHeight="1" x14ac:dyDescent="0.2">
      <c r="A343" s="68">
        <f t="shared" si="52"/>
        <v>54026</v>
      </c>
      <c r="B343" s="65" t="str">
        <f t="shared" si="47"/>
        <v>A343</v>
      </c>
      <c r="C343" s="66">
        <v>331</v>
      </c>
      <c r="D343" s="37">
        <f t="shared" si="48"/>
        <v>0</v>
      </c>
      <c r="E343" s="37">
        <f t="shared" si="53"/>
        <v>0</v>
      </c>
      <c r="F343" s="37">
        <f t="shared" si="49"/>
        <v>0</v>
      </c>
      <c r="G343" s="37">
        <f t="shared" si="50"/>
        <v>0</v>
      </c>
      <c r="H343" s="37">
        <f t="shared" si="45"/>
        <v>0</v>
      </c>
      <c r="I343" s="38">
        <f t="shared" si="46"/>
        <v>0</v>
      </c>
      <c r="J343" s="36"/>
      <c r="K343" s="67">
        <f t="shared" si="51"/>
        <v>0.05</v>
      </c>
    </row>
    <row r="344" spans="1:11" s="37" customFormat="1" ht="15.95" customHeight="1" x14ac:dyDescent="0.2">
      <c r="A344" s="68">
        <f t="shared" si="52"/>
        <v>54057</v>
      </c>
      <c r="B344" s="65" t="str">
        <f t="shared" si="47"/>
        <v>A344</v>
      </c>
      <c r="C344" s="66">
        <v>332</v>
      </c>
      <c r="D344" s="37">
        <f t="shared" si="48"/>
        <v>0</v>
      </c>
      <c r="E344" s="37">
        <f t="shared" si="53"/>
        <v>0</v>
      </c>
      <c r="F344" s="37">
        <f t="shared" si="49"/>
        <v>0</v>
      </c>
      <c r="G344" s="37">
        <f t="shared" si="50"/>
        <v>0</v>
      </c>
      <c r="H344" s="37">
        <f t="shared" si="45"/>
        <v>0</v>
      </c>
      <c r="I344" s="38">
        <f t="shared" si="46"/>
        <v>0</v>
      </c>
      <c r="J344" s="36"/>
      <c r="K344" s="67">
        <f t="shared" si="51"/>
        <v>0.05</v>
      </c>
    </row>
    <row r="345" spans="1:11" s="37" customFormat="1" ht="15.95" customHeight="1" x14ac:dyDescent="0.2">
      <c r="A345" s="68">
        <f t="shared" si="52"/>
        <v>54088</v>
      </c>
      <c r="B345" s="65" t="str">
        <f t="shared" si="47"/>
        <v>A345</v>
      </c>
      <c r="C345" s="66">
        <v>333</v>
      </c>
      <c r="D345" s="37">
        <f t="shared" si="48"/>
        <v>0</v>
      </c>
      <c r="E345" s="37">
        <f t="shared" si="53"/>
        <v>0</v>
      </c>
      <c r="F345" s="37">
        <f t="shared" si="49"/>
        <v>0</v>
      </c>
      <c r="G345" s="37">
        <f t="shared" si="50"/>
        <v>0</v>
      </c>
      <c r="H345" s="37">
        <f t="shared" si="45"/>
        <v>0</v>
      </c>
      <c r="I345" s="38">
        <f t="shared" si="46"/>
        <v>0</v>
      </c>
      <c r="J345" s="36"/>
      <c r="K345" s="67">
        <f t="shared" si="51"/>
        <v>0.05</v>
      </c>
    </row>
    <row r="346" spans="1:11" s="37" customFormat="1" ht="15.95" customHeight="1" x14ac:dyDescent="0.2">
      <c r="A346" s="68">
        <f t="shared" si="52"/>
        <v>54117</v>
      </c>
      <c r="B346" s="65" t="str">
        <f t="shared" si="47"/>
        <v>A346</v>
      </c>
      <c r="C346" s="66">
        <v>334</v>
      </c>
      <c r="D346" s="37">
        <f t="shared" si="48"/>
        <v>0</v>
      </c>
      <c r="E346" s="37">
        <f t="shared" si="53"/>
        <v>0</v>
      </c>
      <c r="F346" s="37">
        <f t="shared" si="49"/>
        <v>0</v>
      </c>
      <c r="G346" s="37">
        <f t="shared" si="50"/>
        <v>0</v>
      </c>
      <c r="H346" s="37">
        <f t="shared" si="45"/>
        <v>0</v>
      </c>
      <c r="I346" s="38">
        <f t="shared" si="46"/>
        <v>0</v>
      </c>
      <c r="J346" s="36"/>
      <c r="K346" s="67">
        <f t="shared" si="51"/>
        <v>0.05</v>
      </c>
    </row>
    <row r="347" spans="1:11" s="37" customFormat="1" ht="15.95" customHeight="1" x14ac:dyDescent="0.2">
      <c r="A347" s="68">
        <f t="shared" si="52"/>
        <v>54148</v>
      </c>
      <c r="B347" s="65" t="str">
        <f t="shared" si="47"/>
        <v>A347</v>
      </c>
      <c r="C347" s="66">
        <v>335</v>
      </c>
      <c r="D347" s="37">
        <f t="shared" si="48"/>
        <v>0</v>
      </c>
      <c r="E347" s="37">
        <f t="shared" si="53"/>
        <v>0</v>
      </c>
      <c r="F347" s="37">
        <f t="shared" si="49"/>
        <v>0</v>
      </c>
      <c r="G347" s="37">
        <f t="shared" si="50"/>
        <v>0</v>
      </c>
      <c r="H347" s="37">
        <f t="shared" si="45"/>
        <v>0</v>
      </c>
      <c r="I347" s="38">
        <f t="shared" si="46"/>
        <v>0</v>
      </c>
      <c r="J347" s="36"/>
      <c r="K347" s="67">
        <f t="shared" si="51"/>
        <v>0.05</v>
      </c>
    </row>
    <row r="348" spans="1:11" s="37" customFormat="1" ht="15.95" customHeight="1" x14ac:dyDescent="0.2">
      <c r="A348" s="68">
        <f t="shared" si="52"/>
        <v>54178</v>
      </c>
      <c r="B348" s="65" t="str">
        <f t="shared" si="47"/>
        <v>A348</v>
      </c>
      <c r="C348" s="66">
        <v>336</v>
      </c>
      <c r="D348" s="37">
        <f t="shared" si="48"/>
        <v>0</v>
      </c>
      <c r="E348" s="37">
        <f t="shared" si="53"/>
        <v>0</v>
      </c>
      <c r="F348" s="37">
        <f t="shared" si="49"/>
        <v>0</v>
      </c>
      <c r="G348" s="37">
        <f t="shared" si="50"/>
        <v>0</v>
      </c>
      <c r="H348" s="37">
        <f t="shared" si="45"/>
        <v>0</v>
      </c>
      <c r="I348" s="38">
        <f t="shared" si="46"/>
        <v>0</v>
      </c>
      <c r="J348" s="36"/>
      <c r="K348" s="67">
        <f t="shared" si="51"/>
        <v>0.05</v>
      </c>
    </row>
    <row r="349" spans="1:11" s="37" customFormat="1" ht="15.95" customHeight="1" x14ac:dyDescent="0.2">
      <c r="A349" s="68">
        <f t="shared" si="52"/>
        <v>54209</v>
      </c>
      <c r="B349" s="65" t="str">
        <f t="shared" si="47"/>
        <v>A349</v>
      </c>
      <c r="C349" s="66">
        <v>337</v>
      </c>
      <c r="D349" s="37">
        <f t="shared" si="48"/>
        <v>0</v>
      </c>
      <c r="E349" s="37">
        <f t="shared" si="53"/>
        <v>0</v>
      </c>
      <c r="F349" s="37">
        <f t="shared" si="49"/>
        <v>0</v>
      </c>
      <c r="G349" s="37">
        <f t="shared" si="50"/>
        <v>0</v>
      </c>
      <c r="H349" s="37">
        <f t="shared" si="45"/>
        <v>0</v>
      </c>
      <c r="I349" s="38">
        <f t="shared" si="46"/>
        <v>0</v>
      </c>
      <c r="J349" s="36"/>
      <c r="K349" s="67">
        <f t="shared" si="51"/>
        <v>0.05</v>
      </c>
    </row>
    <row r="350" spans="1:11" s="37" customFormat="1" ht="15.95" customHeight="1" x14ac:dyDescent="0.2">
      <c r="A350" s="68">
        <f t="shared" si="52"/>
        <v>54239</v>
      </c>
      <c r="B350" s="65" t="str">
        <f t="shared" si="47"/>
        <v>A350</v>
      </c>
      <c r="C350" s="66">
        <v>338</v>
      </c>
      <c r="D350" s="37">
        <f t="shared" si="48"/>
        <v>0</v>
      </c>
      <c r="E350" s="37">
        <f t="shared" si="53"/>
        <v>0</v>
      </c>
      <c r="F350" s="37">
        <f t="shared" si="49"/>
        <v>0</v>
      </c>
      <c r="G350" s="37">
        <f t="shared" si="50"/>
        <v>0</v>
      </c>
      <c r="H350" s="37">
        <f t="shared" si="45"/>
        <v>0</v>
      </c>
      <c r="I350" s="38">
        <f t="shared" si="46"/>
        <v>0</v>
      </c>
      <c r="J350" s="36"/>
      <c r="K350" s="67">
        <f t="shared" si="51"/>
        <v>0.05</v>
      </c>
    </row>
    <row r="351" spans="1:11" s="37" customFormat="1" ht="15.95" customHeight="1" x14ac:dyDescent="0.2">
      <c r="A351" s="68">
        <f t="shared" si="52"/>
        <v>54270</v>
      </c>
      <c r="B351" s="65" t="str">
        <f t="shared" si="47"/>
        <v>A351</v>
      </c>
      <c r="C351" s="66">
        <v>339</v>
      </c>
      <c r="D351" s="37">
        <f t="shared" si="48"/>
        <v>0</v>
      </c>
      <c r="E351" s="37">
        <f t="shared" si="53"/>
        <v>0</v>
      </c>
      <c r="F351" s="37">
        <f t="shared" si="49"/>
        <v>0</v>
      </c>
      <c r="G351" s="37">
        <f t="shared" si="50"/>
        <v>0</v>
      </c>
      <c r="H351" s="37">
        <f t="shared" si="45"/>
        <v>0</v>
      </c>
      <c r="I351" s="38">
        <f t="shared" si="46"/>
        <v>0</v>
      </c>
      <c r="J351" s="36"/>
      <c r="K351" s="67">
        <f t="shared" si="51"/>
        <v>0.05</v>
      </c>
    </row>
    <row r="352" spans="1:11" s="37" customFormat="1" ht="15.95" customHeight="1" x14ac:dyDescent="0.2">
      <c r="A352" s="68">
        <f t="shared" si="52"/>
        <v>54301</v>
      </c>
      <c r="B352" s="65" t="str">
        <f t="shared" si="47"/>
        <v>A352</v>
      </c>
      <c r="C352" s="66">
        <v>340</v>
      </c>
      <c r="D352" s="37">
        <f t="shared" si="48"/>
        <v>0</v>
      </c>
      <c r="E352" s="37">
        <f t="shared" si="53"/>
        <v>0</v>
      </c>
      <c r="F352" s="37">
        <f t="shared" si="49"/>
        <v>0</v>
      </c>
      <c r="G352" s="37">
        <f t="shared" si="50"/>
        <v>0</v>
      </c>
      <c r="H352" s="37">
        <f t="shared" si="45"/>
        <v>0</v>
      </c>
      <c r="I352" s="38">
        <f t="shared" si="46"/>
        <v>0</v>
      </c>
      <c r="J352" s="36"/>
      <c r="K352" s="67">
        <f t="shared" si="51"/>
        <v>0.05</v>
      </c>
    </row>
    <row r="353" spans="1:11" s="37" customFormat="1" ht="15.95" customHeight="1" x14ac:dyDescent="0.2">
      <c r="A353" s="68">
        <f t="shared" si="52"/>
        <v>54331</v>
      </c>
      <c r="B353" s="65" t="str">
        <f t="shared" si="47"/>
        <v>A353</v>
      </c>
      <c r="C353" s="66">
        <v>341</v>
      </c>
      <c r="D353" s="37">
        <f t="shared" si="48"/>
        <v>0</v>
      </c>
      <c r="E353" s="37">
        <f t="shared" si="53"/>
        <v>0</v>
      </c>
      <c r="F353" s="37">
        <f t="shared" si="49"/>
        <v>0</v>
      </c>
      <c r="G353" s="37">
        <f t="shared" si="50"/>
        <v>0</v>
      </c>
      <c r="H353" s="37">
        <f t="shared" si="45"/>
        <v>0</v>
      </c>
      <c r="I353" s="38">
        <f t="shared" si="46"/>
        <v>0</v>
      </c>
      <c r="J353" s="36"/>
      <c r="K353" s="67">
        <f t="shared" si="51"/>
        <v>0.05</v>
      </c>
    </row>
    <row r="354" spans="1:11" s="37" customFormat="1" ht="15.95" customHeight="1" x14ac:dyDescent="0.2">
      <c r="A354" s="68">
        <f t="shared" si="52"/>
        <v>54362</v>
      </c>
      <c r="B354" s="65" t="str">
        <f t="shared" si="47"/>
        <v>A354</v>
      </c>
      <c r="C354" s="66">
        <v>342</v>
      </c>
      <c r="D354" s="37">
        <f t="shared" si="48"/>
        <v>0</v>
      </c>
      <c r="E354" s="37">
        <f t="shared" si="53"/>
        <v>0</v>
      </c>
      <c r="F354" s="37">
        <f t="shared" si="49"/>
        <v>0</v>
      </c>
      <c r="G354" s="37">
        <f t="shared" si="50"/>
        <v>0</v>
      </c>
      <c r="H354" s="37">
        <f t="shared" si="45"/>
        <v>0</v>
      </c>
      <c r="I354" s="38">
        <f t="shared" si="46"/>
        <v>0</v>
      </c>
      <c r="J354" s="36"/>
      <c r="K354" s="67">
        <f t="shared" si="51"/>
        <v>0.05</v>
      </c>
    </row>
    <row r="355" spans="1:11" s="37" customFormat="1" ht="15.95" customHeight="1" x14ac:dyDescent="0.2">
      <c r="A355" s="68">
        <f t="shared" si="52"/>
        <v>54392</v>
      </c>
      <c r="B355" s="65" t="str">
        <f t="shared" si="47"/>
        <v>A355</v>
      </c>
      <c r="C355" s="66">
        <v>343</v>
      </c>
      <c r="D355" s="37">
        <f t="shared" si="48"/>
        <v>0</v>
      </c>
      <c r="E355" s="37">
        <f t="shared" si="53"/>
        <v>0</v>
      </c>
      <c r="F355" s="37">
        <f t="shared" si="49"/>
        <v>0</v>
      </c>
      <c r="G355" s="37">
        <f t="shared" si="50"/>
        <v>0</v>
      </c>
      <c r="H355" s="37">
        <f t="shared" si="45"/>
        <v>0</v>
      </c>
      <c r="I355" s="38">
        <f t="shared" si="46"/>
        <v>0</v>
      </c>
      <c r="J355" s="36"/>
      <c r="K355" s="67">
        <f t="shared" si="51"/>
        <v>0.05</v>
      </c>
    </row>
    <row r="356" spans="1:11" s="37" customFormat="1" ht="15.95" customHeight="1" x14ac:dyDescent="0.2">
      <c r="A356" s="68">
        <f t="shared" si="52"/>
        <v>54423</v>
      </c>
      <c r="B356" s="65" t="str">
        <f t="shared" si="47"/>
        <v>A356</v>
      </c>
      <c r="C356" s="66">
        <v>344</v>
      </c>
      <c r="D356" s="37">
        <f t="shared" si="48"/>
        <v>0</v>
      </c>
      <c r="E356" s="37">
        <f t="shared" si="53"/>
        <v>0</v>
      </c>
      <c r="F356" s="37">
        <f t="shared" si="49"/>
        <v>0</v>
      </c>
      <c r="G356" s="37">
        <f t="shared" si="50"/>
        <v>0</v>
      </c>
      <c r="H356" s="37">
        <f t="shared" si="45"/>
        <v>0</v>
      </c>
      <c r="I356" s="38">
        <f t="shared" si="46"/>
        <v>0</v>
      </c>
      <c r="J356" s="36"/>
      <c r="K356" s="67">
        <f t="shared" si="51"/>
        <v>0.05</v>
      </c>
    </row>
    <row r="357" spans="1:11" s="37" customFormat="1" ht="15.95" customHeight="1" x14ac:dyDescent="0.2">
      <c r="A357" s="68">
        <f t="shared" si="52"/>
        <v>54454</v>
      </c>
      <c r="B357" s="65" t="str">
        <f t="shared" si="47"/>
        <v>A357</v>
      </c>
      <c r="C357" s="66">
        <v>345</v>
      </c>
      <c r="D357" s="37">
        <f t="shared" si="48"/>
        <v>0</v>
      </c>
      <c r="E357" s="37">
        <f t="shared" si="53"/>
        <v>0</v>
      </c>
      <c r="F357" s="37">
        <f t="shared" si="49"/>
        <v>0</v>
      </c>
      <c r="G357" s="37">
        <f t="shared" si="50"/>
        <v>0</v>
      </c>
      <c r="H357" s="37">
        <f t="shared" si="45"/>
        <v>0</v>
      </c>
      <c r="I357" s="38">
        <f t="shared" si="46"/>
        <v>0</v>
      </c>
      <c r="J357" s="36"/>
      <c r="K357" s="67">
        <f t="shared" si="51"/>
        <v>0.05</v>
      </c>
    </row>
    <row r="358" spans="1:11" s="37" customFormat="1" ht="15.95" customHeight="1" x14ac:dyDescent="0.2">
      <c r="A358" s="68">
        <f t="shared" si="52"/>
        <v>54482</v>
      </c>
      <c r="B358" s="65" t="str">
        <f t="shared" si="47"/>
        <v>A358</v>
      </c>
      <c r="C358" s="66">
        <v>346</v>
      </c>
      <c r="D358" s="37">
        <f t="shared" si="48"/>
        <v>0</v>
      </c>
      <c r="E358" s="37">
        <f t="shared" si="53"/>
        <v>0</v>
      </c>
      <c r="F358" s="37">
        <f t="shared" si="49"/>
        <v>0</v>
      </c>
      <c r="G358" s="37">
        <f t="shared" si="50"/>
        <v>0</v>
      </c>
      <c r="H358" s="37">
        <f t="shared" si="45"/>
        <v>0</v>
      </c>
      <c r="I358" s="38">
        <f t="shared" si="46"/>
        <v>0</v>
      </c>
      <c r="J358" s="36"/>
      <c r="K358" s="67">
        <f t="shared" si="51"/>
        <v>0.05</v>
      </c>
    </row>
    <row r="359" spans="1:11" s="37" customFormat="1" ht="15.95" customHeight="1" x14ac:dyDescent="0.2">
      <c r="A359" s="68">
        <f t="shared" si="52"/>
        <v>54513</v>
      </c>
      <c r="B359" s="65" t="str">
        <f t="shared" si="47"/>
        <v>A359</v>
      </c>
      <c r="C359" s="66">
        <v>347</v>
      </c>
      <c r="D359" s="37">
        <f t="shared" si="48"/>
        <v>0</v>
      </c>
      <c r="E359" s="37">
        <f t="shared" si="53"/>
        <v>0</v>
      </c>
      <c r="F359" s="37">
        <f t="shared" si="49"/>
        <v>0</v>
      </c>
      <c r="G359" s="37">
        <f t="shared" si="50"/>
        <v>0</v>
      </c>
      <c r="H359" s="37">
        <f t="shared" si="45"/>
        <v>0</v>
      </c>
      <c r="I359" s="38">
        <f t="shared" si="46"/>
        <v>0</v>
      </c>
      <c r="J359" s="36"/>
      <c r="K359" s="67">
        <f t="shared" si="51"/>
        <v>0.05</v>
      </c>
    </row>
    <row r="360" spans="1:11" s="37" customFormat="1" ht="15.95" customHeight="1" x14ac:dyDescent="0.2">
      <c r="A360" s="68">
        <f t="shared" si="52"/>
        <v>54543</v>
      </c>
      <c r="B360" s="65" t="str">
        <f t="shared" si="47"/>
        <v>A360</v>
      </c>
      <c r="C360" s="66">
        <v>348</v>
      </c>
      <c r="D360" s="37">
        <f t="shared" si="48"/>
        <v>0</v>
      </c>
      <c r="E360" s="37">
        <f t="shared" si="53"/>
        <v>0</v>
      </c>
      <c r="F360" s="37">
        <f t="shared" si="49"/>
        <v>0</v>
      </c>
      <c r="G360" s="37">
        <f t="shared" si="50"/>
        <v>0</v>
      </c>
      <c r="H360" s="37">
        <f t="shared" si="45"/>
        <v>0</v>
      </c>
      <c r="I360" s="38">
        <f t="shared" si="46"/>
        <v>0</v>
      </c>
      <c r="J360" s="36"/>
      <c r="K360" s="67">
        <f t="shared" si="51"/>
        <v>0.05</v>
      </c>
    </row>
    <row r="361" spans="1:11" s="37" customFormat="1" ht="15.95" customHeight="1" x14ac:dyDescent="0.2">
      <c r="A361" s="68">
        <f t="shared" si="52"/>
        <v>54574</v>
      </c>
      <c r="B361" s="65" t="str">
        <f t="shared" si="47"/>
        <v>A361</v>
      </c>
      <c r="C361" s="66">
        <v>349</v>
      </c>
      <c r="D361" s="37">
        <f t="shared" si="48"/>
        <v>0</v>
      </c>
      <c r="E361" s="37">
        <f t="shared" si="53"/>
        <v>0</v>
      </c>
      <c r="F361" s="37">
        <f t="shared" si="49"/>
        <v>0</v>
      </c>
      <c r="G361" s="37">
        <f t="shared" si="50"/>
        <v>0</v>
      </c>
      <c r="H361" s="37">
        <f t="shared" si="45"/>
        <v>0</v>
      </c>
      <c r="I361" s="38">
        <f t="shared" si="46"/>
        <v>0</v>
      </c>
      <c r="J361" s="36"/>
      <c r="K361" s="67">
        <f t="shared" si="51"/>
        <v>0.05</v>
      </c>
    </row>
    <row r="362" spans="1:11" s="37" customFormat="1" ht="15.95" customHeight="1" x14ac:dyDescent="0.2">
      <c r="A362" s="68">
        <f t="shared" si="52"/>
        <v>54604</v>
      </c>
      <c r="B362" s="65" t="str">
        <f t="shared" si="47"/>
        <v>A362</v>
      </c>
      <c r="C362" s="66">
        <v>350</v>
      </c>
      <c r="D362" s="37">
        <f t="shared" si="48"/>
        <v>0</v>
      </c>
      <c r="E362" s="37">
        <f t="shared" si="53"/>
        <v>0</v>
      </c>
      <c r="F362" s="37">
        <f t="shared" si="49"/>
        <v>0</v>
      </c>
      <c r="G362" s="37">
        <f t="shared" si="50"/>
        <v>0</v>
      </c>
      <c r="H362" s="37">
        <f t="shared" si="45"/>
        <v>0</v>
      </c>
      <c r="I362" s="38">
        <f t="shared" si="46"/>
        <v>0</v>
      </c>
      <c r="J362" s="36"/>
      <c r="K362" s="67">
        <f t="shared" si="51"/>
        <v>0.05</v>
      </c>
    </row>
    <row r="363" spans="1:11" s="37" customFormat="1" ht="15.95" customHeight="1" x14ac:dyDescent="0.2">
      <c r="A363" s="68">
        <f t="shared" si="52"/>
        <v>54635</v>
      </c>
      <c r="B363" s="65" t="str">
        <f t="shared" si="47"/>
        <v>A363</v>
      </c>
      <c r="C363" s="66">
        <v>351</v>
      </c>
      <c r="D363" s="37">
        <f t="shared" si="48"/>
        <v>0</v>
      </c>
      <c r="E363" s="37">
        <f t="shared" si="53"/>
        <v>0</v>
      </c>
      <c r="F363" s="37">
        <f t="shared" si="49"/>
        <v>0</v>
      </c>
      <c r="G363" s="37">
        <f t="shared" si="50"/>
        <v>0</v>
      </c>
      <c r="H363" s="37">
        <f t="shared" si="45"/>
        <v>0</v>
      </c>
      <c r="I363" s="38">
        <f t="shared" si="46"/>
        <v>0</v>
      </c>
      <c r="J363" s="36"/>
      <c r="K363" s="67">
        <f t="shared" si="51"/>
        <v>0.05</v>
      </c>
    </row>
    <row r="364" spans="1:11" s="37" customFormat="1" ht="15.95" customHeight="1" x14ac:dyDescent="0.2">
      <c r="A364" s="68">
        <f t="shared" si="52"/>
        <v>54666</v>
      </c>
      <c r="B364" s="65" t="str">
        <f t="shared" si="47"/>
        <v>A364</v>
      </c>
      <c r="C364" s="66">
        <v>352</v>
      </c>
      <c r="D364" s="37">
        <f t="shared" si="48"/>
        <v>0</v>
      </c>
      <c r="E364" s="37">
        <f t="shared" si="53"/>
        <v>0</v>
      </c>
      <c r="F364" s="37">
        <f t="shared" si="49"/>
        <v>0</v>
      </c>
      <c r="G364" s="37">
        <f t="shared" si="50"/>
        <v>0</v>
      </c>
      <c r="H364" s="37">
        <f t="shared" si="45"/>
        <v>0</v>
      </c>
      <c r="I364" s="38">
        <f t="shared" si="46"/>
        <v>0</v>
      </c>
      <c r="J364" s="36"/>
      <c r="K364" s="67">
        <f t="shared" si="51"/>
        <v>0.05</v>
      </c>
    </row>
    <row r="365" spans="1:11" s="37" customFormat="1" ht="15.95" customHeight="1" x14ac:dyDescent="0.2">
      <c r="A365" s="68">
        <f t="shared" si="52"/>
        <v>54696</v>
      </c>
      <c r="B365" s="65" t="str">
        <f t="shared" si="47"/>
        <v>A365</v>
      </c>
      <c r="C365" s="66">
        <v>353</v>
      </c>
      <c r="D365" s="37">
        <f t="shared" si="48"/>
        <v>0</v>
      </c>
      <c r="E365" s="37">
        <f t="shared" si="53"/>
        <v>0</v>
      </c>
      <c r="F365" s="37">
        <f t="shared" si="49"/>
        <v>0</v>
      </c>
      <c r="G365" s="37">
        <f t="shared" si="50"/>
        <v>0</v>
      </c>
      <c r="H365" s="37">
        <f t="shared" si="45"/>
        <v>0</v>
      </c>
      <c r="I365" s="38">
        <f t="shared" si="46"/>
        <v>0</v>
      </c>
      <c r="J365" s="36"/>
      <c r="K365" s="67">
        <f t="shared" si="51"/>
        <v>0.05</v>
      </c>
    </row>
    <row r="366" spans="1:11" s="37" customFormat="1" ht="15.95" customHeight="1" x14ac:dyDescent="0.2">
      <c r="A366" s="68">
        <f t="shared" si="52"/>
        <v>54727</v>
      </c>
      <c r="B366" s="65" t="str">
        <f t="shared" si="47"/>
        <v>A366</v>
      </c>
      <c r="C366" s="66">
        <v>354</v>
      </c>
      <c r="D366" s="37">
        <f t="shared" si="48"/>
        <v>0</v>
      </c>
      <c r="E366" s="37">
        <f t="shared" si="53"/>
        <v>0</v>
      </c>
      <c r="F366" s="37">
        <f t="shared" si="49"/>
        <v>0</v>
      </c>
      <c r="G366" s="37">
        <f t="shared" si="50"/>
        <v>0</v>
      </c>
      <c r="H366" s="37">
        <f t="shared" si="45"/>
        <v>0</v>
      </c>
      <c r="I366" s="38">
        <f t="shared" si="46"/>
        <v>0</v>
      </c>
      <c r="J366" s="36"/>
      <c r="K366" s="67">
        <f t="shared" si="51"/>
        <v>0.05</v>
      </c>
    </row>
    <row r="367" spans="1:11" s="37" customFormat="1" ht="15.95" customHeight="1" x14ac:dyDescent="0.2">
      <c r="A367" s="68">
        <f t="shared" si="52"/>
        <v>54757</v>
      </c>
      <c r="B367" s="65" t="str">
        <f t="shared" si="47"/>
        <v>A367</v>
      </c>
      <c r="C367" s="66">
        <v>355</v>
      </c>
      <c r="D367" s="37">
        <f t="shared" si="48"/>
        <v>0</v>
      </c>
      <c r="E367" s="37">
        <f t="shared" si="53"/>
        <v>0</v>
      </c>
      <c r="F367" s="37">
        <f t="shared" si="49"/>
        <v>0</v>
      </c>
      <c r="G367" s="37">
        <f t="shared" si="50"/>
        <v>0</v>
      </c>
      <c r="H367" s="37">
        <f t="shared" si="45"/>
        <v>0</v>
      </c>
      <c r="I367" s="38">
        <f t="shared" si="46"/>
        <v>0</v>
      </c>
      <c r="J367" s="36"/>
      <c r="K367" s="67">
        <f t="shared" si="51"/>
        <v>0.05</v>
      </c>
    </row>
    <row r="368" spans="1:11" s="37" customFormat="1" ht="15.95" customHeight="1" x14ac:dyDescent="0.2">
      <c r="A368" s="68">
        <f t="shared" si="52"/>
        <v>54788</v>
      </c>
      <c r="B368" s="65" t="str">
        <f t="shared" si="47"/>
        <v>A368</v>
      </c>
      <c r="C368" s="66">
        <v>356</v>
      </c>
      <c r="D368" s="37">
        <f t="shared" si="48"/>
        <v>0</v>
      </c>
      <c r="E368" s="37">
        <f t="shared" si="53"/>
        <v>0</v>
      </c>
      <c r="F368" s="37">
        <f t="shared" si="49"/>
        <v>0</v>
      </c>
      <c r="G368" s="37">
        <f t="shared" si="50"/>
        <v>0</v>
      </c>
      <c r="H368" s="37">
        <f t="shared" si="45"/>
        <v>0</v>
      </c>
      <c r="I368" s="38">
        <f t="shared" si="46"/>
        <v>0</v>
      </c>
      <c r="J368" s="36"/>
      <c r="K368" s="67">
        <f t="shared" si="51"/>
        <v>0.05</v>
      </c>
    </row>
    <row r="369" spans="1:12" ht="15.95" customHeight="1" x14ac:dyDescent="0.2">
      <c r="A369" s="68">
        <f t="shared" si="52"/>
        <v>54819</v>
      </c>
      <c r="B369" s="65" t="str">
        <f t="shared" si="47"/>
        <v>A369</v>
      </c>
      <c r="C369" s="66">
        <v>357</v>
      </c>
      <c r="D369" s="37">
        <f t="shared" si="48"/>
        <v>0</v>
      </c>
      <c r="E369" s="37">
        <f t="shared" si="53"/>
        <v>0</v>
      </c>
      <c r="F369" s="37">
        <f t="shared" si="49"/>
        <v>0</v>
      </c>
      <c r="G369" s="37">
        <f t="shared" si="50"/>
        <v>0</v>
      </c>
      <c r="H369" s="37">
        <f t="shared" si="45"/>
        <v>0</v>
      </c>
      <c r="I369" s="38">
        <f t="shared" si="46"/>
        <v>0</v>
      </c>
      <c r="K369" s="67">
        <f t="shared" si="51"/>
        <v>0.05</v>
      </c>
    </row>
    <row r="370" spans="1:12" ht="15.95" customHeight="1" x14ac:dyDescent="0.2">
      <c r="A370" s="68">
        <f t="shared" si="52"/>
        <v>54847</v>
      </c>
      <c r="B370" s="65" t="str">
        <f t="shared" si="47"/>
        <v>A370</v>
      </c>
      <c r="C370" s="66">
        <v>358</v>
      </c>
      <c r="D370" s="37">
        <f t="shared" si="48"/>
        <v>0</v>
      </c>
      <c r="E370" s="37">
        <f t="shared" si="53"/>
        <v>0</v>
      </c>
      <c r="F370" s="37">
        <f t="shared" si="49"/>
        <v>0</v>
      </c>
      <c r="G370" s="37">
        <f t="shared" si="50"/>
        <v>0</v>
      </c>
      <c r="H370" s="37">
        <f t="shared" si="45"/>
        <v>0</v>
      </c>
      <c r="I370" s="38">
        <f t="shared" si="46"/>
        <v>0</v>
      </c>
      <c r="K370" s="67">
        <f t="shared" si="51"/>
        <v>0.05</v>
      </c>
    </row>
    <row r="371" spans="1:12" ht="15.95" customHeight="1" x14ac:dyDescent="0.2">
      <c r="A371" s="68">
        <f t="shared" si="52"/>
        <v>54878</v>
      </c>
      <c r="B371" s="65" t="str">
        <f t="shared" si="47"/>
        <v>A371</v>
      </c>
      <c r="C371" s="66">
        <v>359</v>
      </c>
      <c r="D371" s="37">
        <f t="shared" si="48"/>
        <v>0</v>
      </c>
      <c r="E371" s="37">
        <f t="shared" si="53"/>
        <v>0</v>
      </c>
      <c r="F371" s="37">
        <f t="shared" si="49"/>
        <v>0</v>
      </c>
      <c r="G371" s="37">
        <f t="shared" si="50"/>
        <v>0</v>
      </c>
      <c r="H371" s="37">
        <f t="shared" si="45"/>
        <v>0</v>
      </c>
      <c r="I371" s="38">
        <f t="shared" si="46"/>
        <v>0</v>
      </c>
      <c r="K371" s="67">
        <f t="shared" si="51"/>
        <v>0.05</v>
      </c>
    </row>
    <row r="372" spans="1:12" ht="15.95" customHeight="1" x14ac:dyDescent="0.2">
      <c r="A372" s="68">
        <f t="shared" si="52"/>
        <v>54908</v>
      </c>
      <c r="B372" s="65" t="str">
        <f t="shared" si="47"/>
        <v>A372</v>
      </c>
      <c r="C372" s="66">
        <v>360</v>
      </c>
      <c r="D372" s="37">
        <f t="shared" si="48"/>
        <v>0</v>
      </c>
      <c r="E372" s="37">
        <f t="shared" si="53"/>
        <v>0</v>
      </c>
      <c r="F372" s="37">
        <f t="shared" si="49"/>
        <v>0</v>
      </c>
      <c r="G372" s="37">
        <f t="shared" si="50"/>
        <v>0</v>
      </c>
      <c r="H372" s="37">
        <f t="shared" si="45"/>
        <v>0</v>
      </c>
      <c r="I372" s="38">
        <f t="shared" si="46"/>
        <v>0</v>
      </c>
      <c r="K372" s="67">
        <f t="shared" si="51"/>
        <v>0.05</v>
      </c>
    </row>
    <row r="373" spans="1:12" s="70" customFormat="1" ht="15.95" customHeight="1" thickBot="1" x14ac:dyDescent="0.25">
      <c r="A373" s="69"/>
      <c r="B373" s="69"/>
      <c r="D373" s="71"/>
      <c r="E373" s="72">
        <f>SUM(E13:E372)</f>
        <v>11322.740186406554</v>
      </c>
      <c r="F373" s="72">
        <f>SUM(F13:F372)</f>
        <v>1322.7401864065598</v>
      </c>
      <c r="G373" s="72">
        <f>SUM(G13:G372)</f>
        <v>9999.9999999999982</v>
      </c>
      <c r="H373" s="71"/>
      <c r="I373" s="73"/>
      <c r="K373" s="74"/>
      <c r="L373" s="71"/>
    </row>
    <row r="374" spans="1:12" ht="15.95" customHeight="1" thickTop="1" x14ac:dyDescent="0.2"/>
  </sheetData>
  <mergeCells count="6">
    <mergeCell ref="A4:C4"/>
    <mergeCell ref="A5:C5"/>
    <mergeCell ref="A6:C6"/>
    <mergeCell ref="A7:C7"/>
    <mergeCell ref="A8:C8"/>
    <mergeCell ref="A9:C9"/>
  </mergeCells>
  <phoneticPr fontId="0" type="noConversion"/>
  <dataValidations count="4">
    <dataValidation type="whole" allowBlank="1" showErrorMessage="1" errorTitle="Invalid Loan Period" error="The loan period should be an integer value between 1 and 360." promptTitle="Loan Period in Months" prompt="Enter a loan period between 1 and 360."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A0F0914B-2EA0-40EA-9156-84126927C00E}">
      <formula1>1</formula1>
      <formula2>360</formula2>
    </dataValidation>
    <dataValidation type="decimal" allowBlank="1" showErrorMessage="1" errorTitle="Invalid Input" error="This value must be entered as a percentage between 0% and 100%." promptTitle="Annual Interest Rate" prompt="Enter the annual interest rate as a percentage."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xr:uid="{15EC4151-D57F-42BD-A40B-29B6B41D7EE1}">
      <formula1>0</formula1>
      <formula2>1</formula2>
    </dataValidation>
    <dataValidation type="list" allowBlank="1" showErrorMessage="1" promptTitle="Loan Repayment Type" prompt="Select whether the loan is repaid at the beginning or end of a month."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xr:uid="{0F125D9B-6180-4D45-B585-F52111D10C44}">
      <formula1>"Beginning, End"</formula1>
    </dataValidation>
    <dataValidation type="date" operator="greaterThan" allowBlank="1" showErrorMessage="1" errorTitle="Invalid Date" error="This is not a valid date - the date should be entered according to the Regional Date settings." promptTitle="Loan Start Date" prompt="Enter the date of the first loan repayment."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5F85C45D-E367-46A3-9B55-BFC212C55CFD}">
      <formula1>1</formula1>
    </dataValidation>
  </dataValidations>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B7E68-B308-4CBA-99E8-B00DEECC8575}">
  <dimension ref="A1"/>
  <sheetViews>
    <sheetView workbookViewId="0">
      <selection activeCell="U36" sqref="U36"/>
    </sheetView>
  </sheetViews>
  <sheetFormatPr defaultRowHeight="11.25" x14ac:dyDescent="0.2"/>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Twelve-month cash flow</vt:lpstr>
      <vt:lpstr>Amortization Loan Tool</vt:lpstr>
      <vt:lpstr>Instructions</vt:lpstr>
      <vt:lpstr>'Twelve-month cash flow'!Print_Titles</vt:lpstr>
    </vt:vector>
  </TitlesOfParts>
  <Company>Service Corps of Retired Executives (SCORE®)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Stennett</dc:creator>
  <cp:lastModifiedBy>rbrown</cp:lastModifiedBy>
  <cp:lastPrinted>2008-05-02T14:50:34Z</cp:lastPrinted>
  <dcterms:created xsi:type="dcterms:W3CDTF">2001-02-13T23:13:55Z</dcterms:created>
  <dcterms:modified xsi:type="dcterms:W3CDTF">2020-03-20T14:51:36Z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